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3\11 Noviembre\Nominas\"/>
    </mc:Choice>
  </mc:AlternateContent>
  <workbookProtection workbookPassword="F71F" lockStructure="1"/>
  <bookViews>
    <workbookView xWindow="0" yWindow="0" windowWidth="28770" windowHeight="12195" activeTab="8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Fijos!$A$8:$HV$8</definedName>
    <definedName name="_xlnm._FilterDatabase" localSheetId="5" hidden="1">INTERINATO!$A$7:$P$7</definedName>
    <definedName name="_xlnm._FilterDatabase" localSheetId="7" hidden="1">Interna!$A$7:$O$148</definedName>
    <definedName name="_xlnm._FilterDatabase" localSheetId="1" hidden="1">'Nom. temporales'!$A$7:$Q$99</definedName>
    <definedName name="_xlnm._FilterDatabase" localSheetId="6" hidden="1">Programas!$A$7:$S$7</definedName>
    <definedName name="_xlnm._FilterDatabase" localSheetId="8" hidden="1">Seguridad!$A$7:$P$7</definedName>
    <definedName name="_xlnm._FilterDatabase" localSheetId="4" hidden="1">SUPLENCIA!$A$7:$O$7</definedName>
    <definedName name="_xlnm._FilterDatabase" localSheetId="2" hidden="1">'Trámite de pensión'!$A$7:$P$7</definedName>
  </definedNames>
  <calcPr calcId="152511"/>
</workbook>
</file>

<file path=xl/calcChain.xml><?xml version="1.0" encoding="utf-8"?>
<calcChain xmlns="http://schemas.openxmlformats.org/spreadsheetml/2006/main">
  <c r="M13" i="7" l="1"/>
  <c r="J44" i="7"/>
  <c r="H46" i="6"/>
  <c r="J44" i="6"/>
  <c r="P44" i="6"/>
  <c r="G46" i="6"/>
  <c r="J43" i="6"/>
  <c r="P43" i="6"/>
  <c r="J42" i="6"/>
  <c r="P42" i="6"/>
  <c r="N419" i="1"/>
  <c r="O419" i="1"/>
  <c r="M793" i="1"/>
  <c r="G793" i="1"/>
  <c r="M53" i="2"/>
  <c r="M27" i="2"/>
  <c r="M102" i="2"/>
  <c r="M101" i="2"/>
  <c r="M26" i="2"/>
  <c r="M35" i="2"/>
  <c r="M25" i="2"/>
  <c r="M91" i="2"/>
  <c r="M23" i="2"/>
  <c r="M131" i="2"/>
  <c r="M50" i="2"/>
  <c r="M120" i="2"/>
  <c r="M117" i="2"/>
  <c r="M92" i="2"/>
  <c r="M21" i="2"/>
  <c r="M64" i="2"/>
  <c r="J29" i="6"/>
  <c r="P29" i="6"/>
  <c r="L44" i="7"/>
  <c r="N44" i="7"/>
  <c r="O99" i="3"/>
  <c r="P98" i="3"/>
  <c r="P97" i="3"/>
  <c r="J10" i="1"/>
  <c r="N10" i="1"/>
  <c r="O10" i="1"/>
  <c r="J11" i="1"/>
  <c r="N11" i="1"/>
  <c r="J12" i="1"/>
  <c r="J13" i="1"/>
  <c r="N13" i="1"/>
  <c r="O13" i="1"/>
  <c r="J14" i="1"/>
  <c r="N14" i="1"/>
  <c r="O14" i="1"/>
  <c r="J15" i="1"/>
  <c r="N15" i="1"/>
  <c r="O15" i="1"/>
  <c r="J16" i="1"/>
  <c r="N16" i="1"/>
  <c r="O16" i="1"/>
  <c r="J17" i="1"/>
  <c r="N17" i="1"/>
  <c r="O17" i="1"/>
  <c r="J18" i="1"/>
  <c r="N18" i="1"/>
  <c r="O18" i="1"/>
  <c r="J19" i="1"/>
  <c r="N19" i="1"/>
  <c r="O19" i="1"/>
  <c r="J20" i="1"/>
  <c r="J33" i="1"/>
  <c r="N33" i="1"/>
  <c r="O33" i="1"/>
  <c r="J34" i="1"/>
  <c r="J35" i="1"/>
  <c r="J63" i="1"/>
  <c r="J103" i="1"/>
  <c r="J133" i="1"/>
  <c r="J181" i="1"/>
  <c r="J183" i="1"/>
  <c r="J185" i="1"/>
  <c r="J198" i="1"/>
  <c r="N198" i="1"/>
  <c r="O198" i="1"/>
  <c r="J199" i="1"/>
  <c r="N199" i="1"/>
  <c r="O199" i="1"/>
  <c r="J200" i="1"/>
  <c r="N200" i="1"/>
  <c r="O200" i="1"/>
  <c r="J201" i="1"/>
  <c r="N201" i="1"/>
  <c r="O201" i="1"/>
  <c r="J202" i="1"/>
  <c r="N202" i="1"/>
  <c r="O202" i="1"/>
  <c r="J270" i="1"/>
  <c r="J271" i="1"/>
  <c r="J275" i="1"/>
  <c r="J284" i="1"/>
  <c r="J285" i="1"/>
  <c r="J288" i="1"/>
  <c r="J340" i="1"/>
  <c r="J348" i="1"/>
  <c r="J394" i="1"/>
  <c r="J442" i="1"/>
  <c r="J445" i="1"/>
  <c r="J507" i="1"/>
  <c r="J508" i="1"/>
  <c r="J536" i="1"/>
  <c r="J537" i="1"/>
  <c r="J543" i="1"/>
  <c r="J549" i="1"/>
  <c r="J576" i="1"/>
  <c r="J585" i="1"/>
  <c r="J588" i="1"/>
  <c r="J648" i="1"/>
  <c r="J695" i="1"/>
  <c r="J715" i="1"/>
  <c r="J716" i="1"/>
  <c r="J747" i="1"/>
  <c r="J750" i="1"/>
  <c r="J753" i="1"/>
  <c r="J754" i="1"/>
  <c r="J758" i="1"/>
  <c r="J759" i="1"/>
  <c r="J762" i="1"/>
  <c r="J763" i="1"/>
  <c r="J767" i="1"/>
  <c r="J768" i="1"/>
  <c r="J769" i="1"/>
  <c r="J777" i="1"/>
  <c r="J779" i="1"/>
  <c r="J786" i="1"/>
  <c r="N558" i="1"/>
  <c r="O558" i="1"/>
  <c r="N757" i="1"/>
  <c r="O757" i="1"/>
  <c r="N267" i="1"/>
  <c r="O267" i="1"/>
  <c r="N209" i="1"/>
  <c r="O209" i="1"/>
  <c r="N86" i="1"/>
  <c r="O86" i="1"/>
  <c r="N317" i="1"/>
  <c r="O317" i="1"/>
  <c r="I16" i="2"/>
  <c r="J16" i="2"/>
  <c r="N16" i="2"/>
  <c r="O16" i="2"/>
  <c r="M8" i="7"/>
  <c r="M21" i="7"/>
  <c r="L45" i="7"/>
  <c r="J45" i="7"/>
  <c r="N45" i="7"/>
  <c r="O45" i="7"/>
  <c r="N22" i="1"/>
  <c r="O22" i="1"/>
  <c r="N45" i="1"/>
  <c r="O45" i="1"/>
  <c r="N57" i="1"/>
  <c r="O57" i="1"/>
  <c r="N79" i="1"/>
  <c r="O79" i="1"/>
  <c r="N91" i="1"/>
  <c r="O91" i="1"/>
  <c r="N115" i="1"/>
  <c r="O115" i="1"/>
  <c r="N127" i="1"/>
  <c r="O127" i="1"/>
  <c r="N139" i="1"/>
  <c r="O139" i="1"/>
  <c r="N151" i="1"/>
  <c r="O151" i="1"/>
  <c r="N163" i="1"/>
  <c r="O163" i="1"/>
  <c r="N175" i="1"/>
  <c r="O175" i="1"/>
  <c r="N188" i="1"/>
  <c r="O188" i="1"/>
  <c r="N211" i="1"/>
  <c r="O211" i="1"/>
  <c r="N223" i="1"/>
  <c r="O223" i="1"/>
  <c r="N235" i="1"/>
  <c r="O235" i="1"/>
  <c r="N246" i="1"/>
  <c r="O246" i="1"/>
  <c r="N258" i="1"/>
  <c r="O258" i="1"/>
  <c r="N283" i="1"/>
  <c r="O283" i="1"/>
  <c r="N295" i="1"/>
  <c r="O295" i="1"/>
  <c r="N307" i="1"/>
  <c r="O307" i="1"/>
  <c r="N319" i="1"/>
  <c r="O319" i="1"/>
  <c r="N331" i="1"/>
  <c r="O331" i="1"/>
  <c r="N356" i="1"/>
  <c r="O356" i="1"/>
  <c r="N368" i="1"/>
  <c r="O368" i="1"/>
  <c r="N380" i="1"/>
  <c r="O380" i="1"/>
  <c r="N391" i="1"/>
  <c r="O391" i="1"/>
  <c r="N403" i="1"/>
  <c r="O403" i="1"/>
  <c r="N414" i="1"/>
  <c r="O414" i="1"/>
  <c r="N426" i="1"/>
  <c r="O426" i="1"/>
  <c r="N438" i="1"/>
  <c r="O438" i="1"/>
  <c r="N449" i="1"/>
  <c r="O449" i="1"/>
  <c r="N461" i="1"/>
  <c r="O461" i="1"/>
  <c r="N473" i="1"/>
  <c r="O473" i="1"/>
  <c r="N485" i="1"/>
  <c r="O485" i="1"/>
  <c r="N497" i="1"/>
  <c r="O497" i="1"/>
  <c r="N533" i="1"/>
  <c r="O533" i="1"/>
  <c r="N545" i="1"/>
  <c r="O545" i="1"/>
  <c r="N557" i="1"/>
  <c r="O557" i="1"/>
  <c r="N581" i="1"/>
  <c r="O581" i="1"/>
  <c r="N593" i="1"/>
  <c r="O593" i="1"/>
  <c r="N605" i="1"/>
  <c r="O605" i="1"/>
  <c r="N652" i="1"/>
  <c r="O652" i="1"/>
  <c r="N664" i="1"/>
  <c r="O664" i="1"/>
  <c r="N676" i="1"/>
  <c r="O676" i="1"/>
  <c r="N688" i="1"/>
  <c r="O688" i="1"/>
  <c r="N700" i="1"/>
  <c r="O700" i="1"/>
  <c r="N725" i="1"/>
  <c r="O725" i="1"/>
  <c r="N737" i="1"/>
  <c r="O737" i="1"/>
  <c r="N749" i="1"/>
  <c r="O749" i="1"/>
  <c r="N772" i="1"/>
  <c r="O772" i="1"/>
  <c r="N783" i="1"/>
  <c r="O783" i="1"/>
  <c r="J9" i="1"/>
  <c r="N9" i="1"/>
  <c r="O9" i="1"/>
  <c r="O780" i="1"/>
  <c r="O778" i="1"/>
  <c r="O774" i="1"/>
  <c r="O771" i="1"/>
  <c r="O766" i="1"/>
  <c r="O765" i="1"/>
  <c r="O755" i="1"/>
  <c r="O752" i="1"/>
  <c r="O745" i="1"/>
  <c r="O744" i="1"/>
  <c r="O714" i="1"/>
  <c r="O713" i="1"/>
  <c r="O712" i="1"/>
  <c r="O711" i="1"/>
  <c r="O710" i="1"/>
  <c r="O709" i="1"/>
  <c r="O657" i="1"/>
  <c r="O656" i="1"/>
  <c r="O655" i="1"/>
  <c r="O654" i="1"/>
  <c r="O653" i="1"/>
  <c r="O613" i="1"/>
  <c r="O612" i="1"/>
  <c r="O611" i="1"/>
  <c r="O608" i="1"/>
  <c r="O571" i="1"/>
  <c r="O570" i="1"/>
  <c r="O569" i="1"/>
  <c r="O567" i="1"/>
  <c r="O522" i="1"/>
  <c r="O521" i="1"/>
  <c r="O520" i="1"/>
  <c r="O519" i="1"/>
  <c r="O517" i="1"/>
  <c r="O509" i="1"/>
  <c r="O491" i="1"/>
  <c r="O490" i="1"/>
  <c r="O431" i="1"/>
  <c r="O428" i="1"/>
  <c r="O349" i="1"/>
  <c r="O240" i="1"/>
  <c r="O226" i="1"/>
  <c r="O184" i="1"/>
  <c r="O107" i="1"/>
  <c r="O93" i="1"/>
  <c r="O75" i="1"/>
  <c r="O74" i="1"/>
  <c r="O73" i="1"/>
  <c r="O71" i="1"/>
  <c r="O69" i="1"/>
  <c r="O68" i="1"/>
  <c r="O67" i="1"/>
  <c r="O66" i="1"/>
  <c r="O65" i="1"/>
  <c r="O64" i="1"/>
  <c r="O60" i="1"/>
  <c r="O59" i="1"/>
  <c r="O58" i="1"/>
  <c r="O56" i="1"/>
  <c r="O55" i="1"/>
  <c r="O50" i="1"/>
  <c r="O20" i="1"/>
  <c r="K793" i="1"/>
  <c r="N247" i="1"/>
  <c r="O247" i="1"/>
  <c r="J41" i="6"/>
  <c r="P41" i="6"/>
  <c r="J40" i="6"/>
  <c r="P40" i="6"/>
  <c r="J39" i="6"/>
  <c r="P39" i="6"/>
  <c r="G12" i="2"/>
  <c r="I12" i="2"/>
  <c r="J12" i="2"/>
  <c r="I34" i="2"/>
  <c r="J34" i="2"/>
  <c r="N34" i="2"/>
  <c r="O34" i="2"/>
  <c r="G11" i="12"/>
  <c r="H11" i="12"/>
  <c r="K11" i="12"/>
  <c r="M11" i="12"/>
  <c r="I9" i="12"/>
  <c r="G19" i="5"/>
  <c r="M29" i="2"/>
  <c r="J33" i="2"/>
  <c r="L33" i="2"/>
  <c r="N33" i="2"/>
  <c r="O33" i="2"/>
  <c r="M103" i="2"/>
  <c r="I103" i="2"/>
  <c r="J103" i="2"/>
  <c r="N103" i="2"/>
  <c r="O103" i="2"/>
  <c r="I118" i="2"/>
  <c r="J118" i="2"/>
  <c r="N118" i="2"/>
  <c r="O118" i="2"/>
  <c r="N30" i="11"/>
  <c r="O30" i="11"/>
  <c r="J28" i="11"/>
  <c r="N28" i="11"/>
  <c r="O28" i="11"/>
  <c r="L28" i="11"/>
  <c r="P40" i="3"/>
  <c r="Q40" i="3"/>
  <c r="P41" i="3"/>
  <c r="Q41" i="3"/>
  <c r="P42" i="3"/>
  <c r="Q42" i="3"/>
  <c r="P43" i="3"/>
  <c r="Q43" i="3"/>
  <c r="P44" i="3"/>
  <c r="Q44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4" i="3"/>
  <c r="Q54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9" i="3"/>
  <c r="Q79" i="3"/>
  <c r="P81" i="3"/>
  <c r="Q81" i="3"/>
  <c r="P82" i="3"/>
  <c r="Q82" i="3"/>
  <c r="P83" i="3"/>
  <c r="Q83" i="3"/>
  <c r="P84" i="3"/>
  <c r="Q84" i="3"/>
  <c r="P85" i="3"/>
  <c r="Q85" i="3"/>
  <c r="P86" i="3"/>
  <c r="Q86" i="3"/>
  <c r="P87" i="3"/>
  <c r="Q87" i="3"/>
  <c r="P88" i="3"/>
  <c r="Q88" i="3"/>
  <c r="P89" i="3"/>
  <c r="Q89" i="3"/>
  <c r="P90" i="3"/>
  <c r="Q90" i="3"/>
  <c r="P91" i="3"/>
  <c r="Q91" i="3"/>
  <c r="P92" i="3"/>
  <c r="Q92" i="3"/>
  <c r="P93" i="3"/>
  <c r="Q93" i="3"/>
  <c r="P94" i="3"/>
  <c r="Q94" i="3"/>
  <c r="P96" i="3"/>
  <c r="Q96" i="3"/>
  <c r="P39" i="3"/>
  <c r="Q39" i="3"/>
  <c r="P9" i="3"/>
  <c r="Q9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8" i="3"/>
  <c r="I99" i="3"/>
  <c r="I47" i="7"/>
  <c r="H148" i="2"/>
  <c r="K148" i="2"/>
  <c r="G33" i="11"/>
  <c r="J12" i="11"/>
  <c r="L12" i="11"/>
  <c r="I8" i="12"/>
  <c r="N450" i="1"/>
  <c r="O450" i="1"/>
  <c r="N596" i="1"/>
  <c r="O596" i="1"/>
  <c r="J38" i="6"/>
  <c r="P38" i="6"/>
  <c r="J37" i="6"/>
  <c r="P37" i="6"/>
  <c r="M124" i="2"/>
  <c r="M127" i="2"/>
  <c r="M132" i="2"/>
  <c r="M134" i="2"/>
  <c r="M10" i="2"/>
  <c r="I18" i="2"/>
  <c r="I17" i="2"/>
  <c r="J17" i="2"/>
  <c r="N17" i="2"/>
  <c r="O17" i="2"/>
  <c r="M34" i="7"/>
  <c r="M50" i="7"/>
  <c r="I11" i="11"/>
  <c r="L11" i="11"/>
  <c r="I10" i="11"/>
  <c r="H793" i="1"/>
  <c r="N23" i="1"/>
  <c r="O23" i="1"/>
  <c r="N24" i="1"/>
  <c r="O24" i="1"/>
  <c r="N25" i="1"/>
  <c r="O25" i="1"/>
  <c r="N26" i="1"/>
  <c r="O26" i="1"/>
  <c r="N27" i="1"/>
  <c r="O27" i="1"/>
  <c r="N28" i="1"/>
  <c r="O28" i="1"/>
  <c r="N30" i="1"/>
  <c r="O30" i="1"/>
  <c r="N31" i="1"/>
  <c r="O31" i="1"/>
  <c r="N32" i="1"/>
  <c r="O32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6" i="1"/>
  <c r="O46" i="1"/>
  <c r="N47" i="1"/>
  <c r="O47" i="1"/>
  <c r="N48" i="1"/>
  <c r="O48" i="1"/>
  <c r="N49" i="1"/>
  <c r="O49" i="1"/>
  <c r="N51" i="1"/>
  <c r="O51" i="1"/>
  <c r="N52" i="1"/>
  <c r="O52" i="1"/>
  <c r="N53" i="1"/>
  <c r="O53" i="1"/>
  <c r="N54" i="1"/>
  <c r="O54" i="1"/>
  <c r="N61" i="1"/>
  <c r="O61" i="1"/>
  <c r="N62" i="1"/>
  <c r="O62" i="1"/>
  <c r="N70" i="1"/>
  <c r="O70" i="1"/>
  <c r="N72" i="1"/>
  <c r="O72" i="1"/>
  <c r="N76" i="1"/>
  <c r="O76" i="1"/>
  <c r="N77" i="1"/>
  <c r="O77" i="1"/>
  <c r="N78" i="1"/>
  <c r="O78" i="1"/>
  <c r="N80" i="1"/>
  <c r="O80" i="1"/>
  <c r="N81" i="1"/>
  <c r="O81" i="1"/>
  <c r="N82" i="1"/>
  <c r="O82" i="1"/>
  <c r="N83" i="1"/>
  <c r="O83" i="1"/>
  <c r="N84" i="1"/>
  <c r="O84" i="1"/>
  <c r="N85" i="1"/>
  <c r="O85" i="1"/>
  <c r="N87" i="1"/>
  <c r="O87" i="1"/>
  <c r="N89" i="1"/>
  <c r="O89" i="1"/>
  <c r="N90" i="1"/>
  <c r="O90" i="1"/>
  <c r="N92" i="1"/>
  <c r="O92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4" i="1"/>
  <c r="O104" i="1"/>
  <c r="N105" i="1"/>
  <c r="O105" i="1"/>
  <c r="N106" i="1"/>
  <c r="O106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6" i="1"/>
  <c r="O126" i="1"/>
  <c r="N128" i="1"/>
  <c r="O128" i="1"/>
  <c r="N129" i="1"/>
  <c r="O129" i="1"/>
  <c r="N130" i="1"/>
  <c r="O130" i="1"/>
  <c r="N131" i="1"/>
  <c r="O131" i="1"/>
  <c r="N132" i="1"/>
  <c r="O132" i="1"/>
  <c r="N134" i="1"/>
  <c r="O134" i="1"/>
  <c r="N135" i="1"/>
  <c r="O135" i="1"/>
  <c r="N136" i="1"/>
  <c r="O136" i="1"/>
  <c r="N137" i="1"/>
  <c r="O137" i="1"/>
  <c r="N138" i="1"/>
  <c r="O138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6" i="1"/>
  <c r="O176" i="1"/>
  <c r="N177" i="1"/>
  <c r="O177" i="1"/>
  <c r="N178" i="1"/>
  <c r="O178" i="1"/>
  <c r="N179" i="1"/>
  <c r="O179" i="1"/>
  <c r="N180" i="1"/>
  <c r="O180" i="1"/>
  <c r="N182" i="1"/>
  <c r="O182" i="1"/>
  <c r="N187" i="1"/>
  <c r="O187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10" i="1"/>
  <c r="O210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4" i="1"/>
  <c r="O224" i="1"/>
  <c r="N225" i="1"/>
  <c r="O225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6" i="1"/>
  <c r="O236" i="1"/>
  <c r="N237" i="1"/>
  <c r="O237" i="1"/>
  <c r="N238" i="1"/>
  <c r="O238" i="1"/>
  <c r="N239" i="1"/>
  <c r="O239" i="1"/>
  <c r="N241" i="1"/>
  <c r="O241" i="1"/>
  <c r="N242" i="1"/>
  <c r="O242" i="1"/>
  <c r="N243" i="1"/>
  <c r="O243" i="1"/>
  <c r="N244" i="1"/>
  <c r="O244" i="1"/>
  <c r="N245" i="1"/>
  <c r="O245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8" i="1"/>
  <c r="O268" i="1"/>
  <c r="N272" i="1"/>
  <c r="O272" i="1"/>
  <c r="N273" i="1"/>
  <c r="O273" i="1"/>
  <c r="N274" i="1"/>
  <c r="O274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6" i="1"/>
  <c r="O286" i="1"/>
  <c r="N287" i="1"/>
  <c r="O287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8" i="1"/>
  <c r="O318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2" i="1"/>
  <c r="O332" i="1"/>
  <c r="N333" i="1"/>
  <c r="O333" i="1"/>
  <c r="N334" i="1"/>
  <c r="O334" i="1"/>
  <c r="N336" i="1"/>
  <c r="O336" i="1"/>
  <c r="N337" i="1"/>
  <c r="O337" i="1"/>
  <c r="N338" i="1"/>
  <c r="O338" i="1"/>
  <c r="N339" i="1"/>
  <c r="O339" i="1"/>
  <c r="N341" i="1"/>
  <c r="O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2" i="1"/>
  <c r="O392" i="1"/>
  <c r="N393" i="1"/>
  <c r="O393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5" i="1"/>
  <c r="O415" i="1"/>
  <c r="N416" i="1"/>
  <c r="O416" i="1"/>
  <c r="N417" i="1"/>
  <c r="O417" i="1"/>
  <c r="N418" i="1"/>
  <c r="O418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7" i="1"/>
  <c r="O427" i="1"/>
  <c r="N429" i="1"/>
  <c r="O429" i="1"/>
  <c r="N430" i="1"/>
  <c r="O430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9" i="1"/>
  <c r="O439" i="1"/>
  <c r="N440" i="1"/>
  <c r="O440" i="1"/>
  <c r="N441" i="1"/>
  <c r="O441" i="1"/>
  <c r="N443" i="1"/>
  <c r="O443" i="1"/>
  <c r="N444" i="1"/>
  <c r="O444" i="1"/>
  <c r="N446" i="1"/>
  <c r="O446" i="1"/>
  <c r="N447" i="1"/>
  <c r="O447" i="1"/>
  <c r="N448" i="1"/>
  <c r="O448" i="1"/>
  <c r="N451" i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4" i="1"/>
  <c r="O484" i="1"/>
  <c r="N486" i="1"/>
  <c r="O486" i="1"/>
  <c r="N487" i="1"/>
  <c r="O487" i="1"/>
  <c r="N488" i="1"/>
  <c r="O488" i="1"/>
  <c r="N489" i="1"/>
  <c r="O489" i="1"/>
  <c r="N492" i="1"/>
  <c r="O492" i="1"/>
  <c r="N493" i="1"/>
  <c r="O493" i="1"/>
  <c r="N494" i="1"/>
  <c r="O494" i="1"/>
  <c r="N495" i="1"/>
  <c r="O495" i="1"/>
  <c r="N496" i="1"/>
  <c r="O496" i="1"/>
  <c r="N498" i="1"/>
  <c r="O498" i="1"/>
  <c r="N499" i="1"/>
  <c r="O499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23" i="1"/>
  <c r="O523" i="1"/>
  <c r="N524" i="1"/>
  <c r="O524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N269" i="1"/>
  <c r="O269" i="1"/>
  <c r="N531" i="1"/>
  <c r="O531" i="1"/>
  <c r="N532" i="1"/>
  <c r="O532" i="1"/>
  <c r="N534" i="1"/>
  <c r="O534" i="1"/>
  <c r="N535" i="1"/>
  <c r="O535" i="1"/>
  <c r="N538" i="1"/>
  <c r="O538" i="1"/>
  <c r="N539" i="1"/>
  <c r="O539" i="1"/>
  <c r="N540" i="1"/>
  <c r="O540" i="1"/>
  <c r="N541" i="1"/>
  <c r="O541" i="1"/>
  <c r="N542" i="1"/>
  <c r="O542" i="1"/>
  <c r="N544" i="1"/>
  <c r="O544" i="1"/>
  <c r="N546" i="1"/>
  <c r="O546" i="1"/>
  <c r="N547" i="1"/>
  <c r="O547" i="1"/>
  <c r="N548" i="1"/>
  <c r="O548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9" i="1"/>
  <c r="O559" i="1"/>
  <c r="N560" i="1"/>
  <c r="O560" i="1"/>
  <c r="N561" i="1"/>
  <c r="O561" i="1"/>
  <c r="N562" i="1"/>
  <c r="O562" i="1"/>
  <c r="N563" i="1"/>
  <c r="O563" i="1"/>
  <c r="N564" i="1"/>
  <c r="O564" i="1"/>
  <c r="N565" i="1"/>
  <c r="O565" i="1"/>
  <c r="N566" i="1"/>
  <c r="O566" i="1"/>
  <c r="N568" i="1"/>
  <c r="O568" i="1"/>
  <c r="N572" i="1"/>
  <c r="O572" i="1"/>
  <c r="N573" i="1"/>
  <c r="O573" i="1"/>
  <c r="N574" i="1"/>
  <c r="O574" i="1"/>
  <c r="N575" i="1"/>
  <c r="O575" i="1"/>
  <c r="N577" i="1"/>
  <c r="O577" i="1"/>
  <c r="N578" i="1"/>
  <c r="O578" i="1"/>
  <c r="N579" i="1"/>
  <c r="O579" i="1"/>
  <c r="N580" i="1"/>
  <c r="O580" i="1"/>
  <c r="N582" i="1"/>
  <c r="O582" i="1"/>
  <c r="N583" i="1"/>
  <c r="O583" i="1"/>
  <c r="N584" i="1"/>
  <c r="O584" i="1"/>
  <c r="N586" i="1"/>
  <c r="O586" i="1"/>
  <c r="N587" i="1"/>
  <c r="O587" i="1"/>
  <c r="N589" i="1"/>
  <c r="O589" i="1"/>
  <c r="N590" i="1"/>
  <c r="O590" i="1"/>
  <c r="N591" i="1"/>
  <c r="O591" i="1"/>
  <c r="N592" i="1"/>
  <c r="O592" i="1"/>
  <c r="N594" i="1"/>
  <c r="O594" i="1"/>
  <c r="N595" i="1"/>
  <c r="O595" i="1"/>
  <c r="N597" i="1"/>
  <c r="O597" i="1"/>
  <c r="N598" i="1"/>
  <c r="O598" i="1"/>
  <c r="N599" i="1"/>
  <c r="O599" i="1"/>
  <c r="N600" i="1"/>
  <c r="O600" i="1"/>
  <c r="N601" i="1"/>
  <c r="O601" i="1"/>
  <c r="N602" i="1"/>
  <c r="O602" i="1"/>
  <c r="N603" i="1"/>
  <c r="O603" i="1"/>
  <c r="N604" i="1"/>
  <c r="O604" i="1"/>
  <c r="N606" i="1"/>
  <c r="O606" i="1"/>
  <c r="N607" i="1"/>
  <c r="O607" i="1"/>
  <c r="N614" i="1"/>
  <c r="O614" i="1"/>
  <c r="N615" i="1"/>
  <c r="O615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N629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4" i="1"/>
  <c r="O644" i="1"/>
  <c r="N645" i="1"/>
  <c r="O645" i="1"/>
  <c r="N646" i="1"/>
  <c r="O646" i="1"/>
  <c r="N647" i="1"/>
  <c r="O647" i="1"/>
  <c r="N649" i="1"/>
  <c r="O649" i="1"/>
  <c r="N650" i="1"/>
  <c r="O650" i="1"/>
  <c r="N651" i="1"/>
  <c r="O651" i="1"/>
  <c r="N658" i="1"/>
  <c r="O658" i="1"/>
  <c r="N659" i="1"/>
  <c r="O659" i="1"/>
  <c r="N660" i="1"/>
  <c r="O660" i="1"/>
  <c r="N661" i="1"/>
  <c r="O661" i="1"/>
  <c r="N662" i="1"/>
  <c r="O662" i="1"/>
  <c r="N663" i="1"/>
  <c r="O663" i="1"/>
  <c r="N665" i="1"/>
  <c r="O665" i="1"/>
  <c r="N666" i="1"/>
  <c r="O666" i="1"/>
  <c r="N667" i="1"/>
  <c r="O667" i="1"/>
  <c r="N668" i="1"/>
  <c r="O668" i="1"/>
  <c r="N669" i="1"/>
  <c r="O669" i="1"/>
  <c r="N670" i="1"/>
  <c r="O670" i="1"/>
  <c r="N671" i="1"/>
  <c r="O671" i="1"/>
  <c r="N672" i="1"/>
  <c r="O672" i="1"/>
  <c r="N673" i="1"/>
  <c r="O673" i="1"/>
  <c r="N674" i="1"/>
  <c r="O674" i="1"/>
  <c r="N675" i="1"/>
  <c r="O675" i="1"/>
  <c r="N677" i="1"/>
  <c r="O677" i="1"/>
  <c r="N678" i="1"/>
  <c r="O678" i="1"/>
  <c r="N679" i="1"/>
  <c r="O679" i="1"/>
  <c r="N680" i="1"/>
  <c r="O680" i="1"/>
  <c r="N681" i="1"/>
  <c r="O681" i="1"/>
  <c r="N682" i="1"/>
  <c r="O682" i="1"/>
  <c r="N683" i="1"/>
  <c r="O683" i="1"/>
  <c r="N684" i="1"/>
  <c r="O684" i="1"/>
  <c r="N685" i="1"/>
  <c r="O685" i="1"/>
  <c r="N686" i="1"/>
  <c r="O686" i="1"/>
  <c r="N687" i="1"/>
  <c r="O687" i="1"/>
  <c r="N689" i="1"/>
  <c r="O689" i="1"/>
  <c r="N690" i="1"/>
  <c r="O690" i="1"/>
  <c r="N691" i="1"/>
  <c r="O691" i="1"/>
  <c r="N692" i="1"/>
  <c r="O692" i="1"/>
  <c r="N693" i="1"/>
  <c r="O693" i="1"/>
  <c r="N694" i="1"/>
  <c r="O694" i="1"/>
  <c r="N696" i="1"/>
  <c r="O696" i="1"/>
  <c r="N697" i="1"/>
  <c r="O697" i="1"/>
  <c r="N698" i="1"/>
  <c r="O698" i="1"/>
  <c r="N699" i="1"/>
  <c r="O699" i="1"/>
  <c r="N701" i="1"/>
  <c r="O701" i="1"/>
  <c r="N702" i="1"/>
  <c r="O702" i="1"/>
  <c r="N703" i="1"/>
  <c r="O703" i="1"/>
  <c r="N704" i="1"/>
  <c r="O704" i="1"/>
  <c r="N705" i="1"/>
  <c r="O705" i="1"/>
  <c r="N706" i="1"/>
  <c r="O706" i="1"/>
  <c r="N707" i="1"/>
  <c r="O707" i="1"/>
  <c r="N708" i="1"/>
  <c r="O708" i="1"/>
  <c r="N718" i="1"/>
  <c r="O718" i="1"/>
  <c r="N719" i="1"/>
  <c r="O719" i="1"/>
  <c r="N720" i="1"/>
  <c r="O720" i="1"/>
  <c r="N721" i="1"/>
  <c r="O721" i="1"/>
  <c r="N722" i="1"/>
  <c r="O722" i="1"/>
  <c r="N723" i="1"/>
  <c r="O723" i="1"/>
  <c r="N724" i="1"/>
  <c r="O724" i="1"/>
  <c r="N726" i="1"/>
  <c r="O726" i="1"/>
  <c r="N727" i="1"/>
  <c r="O727" i="1"/>
  <c r="N728" i="1"/>
  <c r="O728" i="1"/>
  <c r="N729" i="1"/>
  <c r="O729" i="1"/>
  <c r="N730" i="1"/>
  <c r="O730" i="1"/>
  <c r="N731" i="1"/>
  <c r="O731" i="1"/>
  <c r="N732" i="1"/>
  <c r="O732" i="1"/>
  <c r="N733" i="1"/>
  <c r="O733" i="1"/>
  <c r="N734" i="1"/>
  <c r="O734" i="1"/>
  <c r="N735" i="1"/>
  <c r="O735" i="1"/>
  <c r="N736" i="1"/>
  <c r="O736" i="1"/>
  <c r="N738" i="1"/>
  <c r="O738" i="1"/>
  <c r="N739" i="1"/>
  <c r="O739" i="1"/>
  <c r="N740" i="1"/>
  <c r="O740" i="1"/>
  <c r="N741" i="1"/>
  <c r="O741" i="1"/>
  <c r="N742" i="1"/>
  <c r="O742" i="1"/>
  <c r="N743" i="1"/>
  <c r="O743" i="1"/>
  <c r="N746" i="1"/>
  <c r="O746" i="1"/>
  <c r="N748" i="1"/>
  <c r="O748" i="1"/>
  <c r="N751" i="1"/>
  <c r="O751" i="1"/>
  <c r="N756" i="1"/>
  <c r="O756" i="1"/>
  <c r="N760" i="1"/>
  <c r="O760" i="1"/>
  <c r="N761" i="1"/>
  <c r="O761" i="1"/>
  <c r="N770" i="1"/>
  <c r="O770" i="1"/>
  <c r="N773" i="1"/>
  <c r="O773" i="1"/>
  <c r="N775" i="1"/>
  <c r="O775" i="1"/>
  <c r="N776" i="1"/>
  <c r="O776" i="1"/>
  <c r="N781" i="1"/>
  <c r="O781" i="1"/>
  <c r="N782" i="1"/>
  <c r="O782" i="1"/>
  <c r="N784" i="1"/>
  <c r="O784" i="1"/>
  <c r="N785" i="1"/>
  <c r="O785" i="1"/>
  <c r="N787" i="1"/>
  <c r="O787" i="1"/>
  <c r="N788" i="1"/>
  <c r="O788" i="1"/>
  <c r="N789" i="1"/>
  <c r="O789" i="1"/>
  <c r="N790" i="1"/>
  <c r="O790" i="1"/>
  <c r="N791" i="1"/>
  <c r="O791" i="1"/>
  <c r="L285" i="1"/>
  <c r="L284" i="1"/>
  <c r="J26" i="6"/>
  <c r="P26" i="6"/>
  <c r="J30" i="6"/>
  <c r="P30" i="6"/>
  <c r="J31" i="6"/>
  <c r="P31" i="6"/>
  <c r="J32" i="6"/>
  <c r="P32" i="6"/>
  <c r="J33" i="6"/>
  <c r="P33" i="6"/>
  <c r="J34" i="6"/>
  <c r="P34" i="6"/>
  <c r="J35" i="6"/>
  <c r="P35" i="6"/>
  <c r="J36" i="6"/>
  <c r="P36" i="6"/>
  <c r="I36" i="2"/>
  <c r="H33" i="11"/>
  <c r="K33" i="11"/>
  <c r="M33" i="11"/>
  <c r="N10" i="3"/>
  <c r="L10" i="3"/>
  <c r="L99" i="3"/>
  <c r="L763" i="1"/>
  <c r="N763" i="1"/>
  <c r="O763" i="1"/>
  <c r="L35" i="1"/>
  <c r="N35" i="1"/>
  <c r="O35" i="1"/>
  <c r="L786" i="1"/>
  <c r="L715" i="1"/>
  <c r="N715" i="1"/>
  <c r="O715" i="1"/>
  <c r="L34" i="1"/>
  <c r="N34" i="1"/>
  <c r="O34" i="1"/>
  <c r="L508" i="1"/>
  <c r="N508" i="1"/>
  <c r="O508" i="1"/>
  <c r="L648" i="1"/>
  <c r="N648" i="1"/>
  <c r="O648" i="1"/>
  <c r="L348" i="1"/>
  <c r="N348" i="1"/>
  <c r="O348" i="1"/>
  <c r="L507" i="1"/>
  <c r="L181" i="1"/>
  <c r="L183" i="1"/>
  <c r="L758" i="1"/>
  <c r="L768" i="1"/>
  <c r="L753" i="1"/>
  <c r="N753" i="1"/>
  <c r="O753" i="1"/>
  <c r="L779" i="1"/>
  <c r="N779" i="1"/>
  <c r="O779" i="1"/>
  <c r="L103" i="1"/>
  <c r="L695" i="1"/>
  <c r="N695" i="1"/>
  <c r="O695" i="1"/>
  <c r="L767" i="1"/>
  <c r="N767" i="1"/>
  <c r="O767" i="1"/>
  <c r="I113" i="2"/>
  <c r="G50" i="7"/>
  <c r="I25" i="11"/>
  <c r="J25" i="11"/>
  <c r="N25" i="11"/>
  <c r="O25" i="11"/>
  <c r="L9" i="11"/>
  <c r="L16" i="11"/>
  <c r="L17" i="11"/>
  <c r="L18" i="11"/>
  <c r="L27" i="11"/>
  <c r="L29" i="11"/>
  <c r="L769" i="1"/>
  <c r="L762" i="1"/>
  <c r="N762" i="1"/>
  <c r="O762" i="1"/>
  <c r="J28" i="6"/>
  <c r="P28" i="6"/>
  <c r="J9" i="11"/>
  <c r="J16" i="11"/>
  <c r="N16" i="11"/>
  <c r="O16" i="11"/>
  <c r="J17" i="11"/>
  <c r="N17" i="11"/>
  <c r="O17" i="11"/>
  <c r="J18" i="11"/>
  <c r="N18" i="11"/>
  <c r="O18" i="11"/>
  <c r="J27" i="11"/>
  <c r="N27" i="11"/>
  <c r="O27" i="11"/>
  <c r="J29" i="11"/>
  <c r="N29" i="11"/>
  <c r="O29" i="11"/>
  <c r="O10" i="6"/>
  <c r="O11" i="6"/>
  <c r="O12" i="6"/>
  <c r="O13" i="6"/>
  <c r="O14" i="6"/>
  <c r="O15" i="6"/>
  <c r="O16" i="6"/>
  <c r="O17" i="6"/>
  <c r="O18" i="6"/>
  <c r="M9" i="7"/>
  <c r="J32" i="2"/>
  <c r="L32" i="2"/>
  <c r="I8" i="11"/>
  <c r="G14" i="10"/>
  <c r="J12" i="5"/>
  <c r="N12" i="5"/>
  <c r="O12" i="5"/>
  <c r="J14" i="5"/>
  <c r="N14" i="5"/>
  <c r="O14" i="5"/>
  <c r="J15" i="5"/>
  <c r="N15" i="5"/>
  <c r="O15" i="5"/>
  <c r="J16" i="5"/>
  <c r="N16" i="5"/>
  <c r="O16" i="5"/>
  <c r="H19" i="5"/>
  <c r="K19" i="5"/>
  <c r="M19" i="5"/>
  <c r="L17" i="7"/>
  <c r="L18" i="7"/>
  <c r="L19" i="7"/>
  <c r="J18" i="7"/>
  <c r="J17" i="7"/>
  <c r="N17" i="7"/>
  <c r="O17" i="7"/>
  <c r="J19" i="7"/>
  <c r="N19" i="7"/>
  <c r="O19" i="7"/>
  <c r="I85" i="2"/>
  <c r="J85" i="2"/>
  <c r="N85" i="2"/>
  <c r="O85" i="2"/>
  <c r="I10" i="2"/>
  <c r="L10" i="2"/>
  <c r="I72" i="2"/>
  <c r="I71" i="2"/>
  <c r="J71" i="2"/>
  <c r="N71" i="2"/>
  <c r="O71" i="2"/>
  <c r="I51" i="2"/>
  <c r="J51" i="2"/>
  <c r="N51" i="2"/>
  <c r="O51" i="2"/>
  <c r="L46" i="7"/>
  <c r="N46" i="7"/>
  <c r="O46" i="7"/>
  <c r="J46" i="7"/>
  <c r="L43" i="7"/>
  <c r="J43" i="7"/>
  <c r="I11" i="7"/>
  <c r="L11" i="7"/>
  <c r="I22" i="7"/>
  <c r="J22" i="7"/>
  <c r="N22" i="7"/>
  <c r="L22" i="7"/>
  <c r="I21" i="7"/>
  <c r="L21" i="7"/>
  <c r="L747" i="1"/>
  <c r="N747" i="1"/>
  <c r="O747" i="1"/>
  <c r="I100" i="2"/>
  <c r="J99" i="3"/>
  <c r="M99" i="3"/>
  <c r="I59" i="2"/>
  <c r="I147" i="2"/>
  <c r="I48" i="7"/>
  <c r="L48" i="7"/>
  <c r="J27" i="6"/>
  <c r="P27" i="6"/>
  <c r="M38" i="2"/>
  <c r="M95" i="2"/>
  <c r="M68" i="2"/>
  <c r="M12" i="2"/>
  <c r="M148" i="2"/>
  <c r="I26" i="11"/>
  <c r="L777" i="1"/>
  <c r="N777" i="1"/>
  <c r="O777" i="1"/>
  <c r="L759" i="1"/>
  <c r="N759" i="1"/>
  <c r="O759" i="1"/>
  <c r="L754" i="1"/>
  <c r="N754" i="1"/>
  <c r="O754" i="1"/>
  <c r="L750" i="1"/>
  <c r="L716" i="1"/>
  <c r="I685" i="1"/>
  <c r="I684" i="1"/>
  <c r="I793" i="1"/>
  <c r="I683" i="1"/>
  <c r="I634" i="1"/>
  <c r="L588" i="1"/>
  <c r="N588" i="1"/>
  <c r="O588" i="1"/>
  <c r="L585" i="1"/>
  <c r="N585" i="1"/>
  <c r="O585" i="1"/>
  <c r="L576" i="1"/>
  <c r="N576" i="1"/>
  <c r="O576" i="1"/>
  <c r="I575" i="1"/>
  <c r="I572" i="1"/>
  <c r="L549" i="1"/>
  <c r="L543" i="1"/>
  <c r="N543" i="1"/>
  <c r="O543" i="1"/>
  <c r="L537" i="1"/>
  <c r="L536" i="1"/>
  <c r="I489" i="1"/>
  <c r="I488" i="1"/>
  <c r="I487" i="1"/>
  <c r="I486" i="1"/>
  <c r="L445" i="1"/>
  <c r="N445" i="1"/>
  <c r="O445" i="1"/>
  <c r="L442" i="1"/>
  <c r="I437" i="1"/>
  <c r="I436" i="1"/>
  <c r="I435" i="1"/>
  <c r="L394" i="1"/>
  <c r="N394" i="1"/>
  <c r="O394" i="1"/>
  <c r="L340" i="1"/>
  <c r="N340" i="1"/>
  <c r="O340" i="1"/>
  <c r="I334" i="1"/>
  <c r="I332" i="1"/>
  <c r="I331" i="1"/>
  <c r="I330" i="1"/>
  <c r="L288" i="1"/>
  <c r="N288" i="1"/>
  <c r="O288" i="1"/>
  <c r="L275" i="1"/>
  <c r="N275" i="1"/>
  <c r="O275" i="1"/>
  <c r="L271" i="1"/>
  <c r="L270" i="1"/>
  <c r="N270" i="1"/>
  <c r="O270" i="1"/>
  <c r="I264" i="1"/>
  <c r="L185" i="1"/>
  <c r="L133" i="1"/>
  <c r="N133" i="1"/>
  <c r="O133" i="1"/>
  <c r="L125" i="1"/>
  <c r="N125" i="1"/>
  <c r="O125" i="1"/>
  <c r="L63" i="1"/>
  <c r="N63" i="1"/>
  <c r="O63" i="1"/>
  <c r="H50" i="7"/>
  <c r="I146" i="2"/>
  <c r="I145" i="2"/>
  <c r="I144" i="2"/>
  <c r="L144" i="2"/>
  <c r="I143" i="2"/>
  <c r="I142" i="2"/>
  <c r="J142" i="2"/>
  <c r="N142" i="2"/>
  <c r="O142" i="2"/>
  <c r="M141" i="2"/>
  <c r="I141" i="2"/>
  <c r="I140" i="2"/>
  <c r="J140" i="2"/>
  <c r="N140" i="2"/>
  <c r="I139" i="2"/>
  <c r="I138" i="2"/>
  <c r="I137" i="2"/>
  <c r="J137" i="2"/>
  <c r="N137" i="2"/>
  <c r="O137" i="2"/>
  <c r="I136" i="2"/>
  <c r="I135" i="2"/>
  <c r="I134" i="2"/>
  <c r="L134" i="2"/>
  <c r="M133" i="2"/>
  <c r="I133" i="2"/>
  <c r="J133" i="2"/>
  <c r="N133" i="2"/>
  <c r="O133" i="2"/>
  <c r="I132" i="2"/>
  <c r="L132" i="2"/>
  <c r="I131" i="2"/>
  <c r="I130" i="2"/>
  <c r="J130" i="2"/>
  <c r="M129" i="2"/>
  <c r="I129" i="2"/>
  <c r="L129" i="2"/>
  <c r="N129" i="2"/>
  <c r="O129" i="2"/>
  <c r="I128" i="2"/>
  <c r="I127" i="2"/>
  <c r="L127" i="2"/>
  <c r="M126" i="2"/>
  <c r="I126" i="2"/>
  <c r="J126" i="2"/>
  <c r="N126" i="2"/>
  <c r="O126" i="2"/>
  <c r="M125" i="2"/>
  <c r="I125" i="2"/>
  <c r="I124" i="2"/>
  <c r="L124" i="2"/>
  <c r="M123" i="2"/>
  <c r="I123" i="2"/>
  <c r="J123" i="2"/>
  <c r="N123" i="2"/>
  <c r="O123" i="2"/>
  <c r="I122" i="2"/>
  <c r="I121" i="2"/>
  <c r="L121" i="2"/>
  <c r="I120" i="2"/>
  <c r="J120" i="2"/>
  <c r="N120" i="2"/>
  <c r="O120" i="2"/>
  <c r="I119" i="2"/>
  <c r="J119" i="2"/>
  <c r="N119" i="2"/>
  <c r="O119" i="2"/>
  <c r="I117" i="2"/>
  <c r="I116" i="2"/>
  <c r="J116" i="2"/>
  <c r="N116" i="2"/>
  <c r="O116" i="2"/>
  <c r="I115" i="2"/>
  <c r="I114" i="2"/>
  <c r="L114" i="2"/>
  <c r="N114" i="2"/>
  <c r="O114" i="2"/>
  <c r="I112" i="2"/>
  <c r="I111" i="2"/>
  <c r="J111" i="2"/>
  <c r="N111" i="2"/>
  <c r="O111" i="2"/>
  <c r="I110" i="2"/>
  <c r="L110" i="2"/>
  <c r="I109" i="2"/>
  <c r="I108" i="2"/>
  <c r="J108" i="2"/>
  <c r="N108" i="2"/>
  <c r="O108" i="2"/>
  <c r="I107" i="2"/>
  <c r="J107" i="2"/>
  <c r="N107" i="2"/>
  <c r="O107" i="2"/>
  <c r="I106" i="2"/>
  <c r="M105" i="2"/>
  <c r="I105" i="2"/>
  <c r="J105" i="2"/>
  <c r="I104" i="2"/>
  <c r="L104" i="2"/>
  <c r="N104" i="2"/>
  <c r="O104" i="2"/>
  <c r="I102" i="2"/>
  <c r="L102" i="2"/>
  <c r="N102" i="2"/>
  <c r="O102" i="2"/>
  <c r="I101" i="2"/>
  <c r="L101" i="2"/>
  <c r="N101" i="2"/>
  <c r="O101" i="2"/>
  <c r="I99" i="2"/>
  <c r="L99" i="2"/>
  <c r="N99" i="2"/>
  <c r="O99" i="2"/>
  <c r="I98" i="2"/>
  <c r="J98" i="2"/>
  <c r="N98" i="2"/>
  <c r="O98" i="2"/>
  <c r="I97" i="2"/>
  <c r="I96" i="2"/>
  <c r="I95" i="2"/>
  <c r="J95" i="2"/>
  <c r="L95" i="2"/>
  <c r="I94" i="2"/>
  <c r="J94" i="2"/>
  <c r="N94" i="2"/>
  <c r="O94" i="2"/>
  <c r="I93" i="2"/>
  <c r="J93" i="2"/>
  <c r="N93" i="2"/>
  <c r="O93" i="2"/>
  <c r="I92" i="2"/>
  <c r="I91" i="2"/>
  <c r="L91" i="2"/>
  <c r="N91" i="2"/>
  <c r="O91" i="2"/>
  <c r="M90" i="2"/>
  <c r="I90" i="2"/>
  <c r="L90" i="2"/>
  <c r="N90" i="2"/>
  <c r="O90" i="2"/>
  <c r="I89" i="2"/>
  <c r="L89" i="2"/>
  <c r="I88" i="2"/>
  <c r="I87" i="2"/>
  <c r="J87" i="2"/>
  <c r="I86" i="2"/>
  <c r="J86" i="2"/>
  <c r="N86" i="2"/>
  <c r="O86" i="2"/>
  <c r="I84" i="2"/>
  <c r="I83" i="2"/>
  <c r="I82" i="2"/>
  <c r="J82" i="2"/>
  <c r="N82" i="2"/>
  <c r="O82" i="2"/>
  <c r="I81" i="2"/>
  <c r="I80" i="2"/>
  <c r="J80" i="2"/>
  <c r="N80" i="2"/>
  <c r="O80" i="2"/>
  <c r="I79" i="2"/>
  <c r="I78" i="2"/>
  <c r="L78" i="2"/>
  <c r="I77" i="2"/>
  <c r="J77" i="2"/>
  <c r="I76" i="2"/>
  <c r="L76" i="2"/>
  <c r="I75" i="2"/>
  <c r="I74" i="2"/>
  <c r="J74" i="2"/>
  <c r="N74" i="2"/>
  <c r="O74" i="2"/>
  <c r="M73" i="2"/>
  <c r="I73" i="2"/>
  <c r="M70" i="2"/>
  <c r="I70" i="2"/>
  <c r="J70" i="2"/>
  <c r="N70" i="2"/>
  <c r="O70" i="2"/>
  <c r="M69" i="2"/>
  <c r="I69" i="2"/>
  <c r="J69" i="2"/>
  <c r="N69" i="2"/>
  <c r="O69" i="2"/>
  <c r="I68" i="2"/>
  <c r="J68" i="2"/>
  <c r="I67" i="2"/>
  <c r="I66" i="2"/>
  <c r="I65" i="2"/>
  <c r="L65" i="2"/>
  <c r="I64" i="2"/>
  <c r="I63" i="2"/>
  <c r="I62" i="2"/>
  <c r="J62" i="2"/>
  <c r="N62" i="2"/>
  <c r="M61" i="2"/>
  <c r="I61" i="2"/>
  <c r="M60" i="2"/>
  <c r="N60" i="2"/>
  <c r="O60" i="2"/>
  <c r="I60" i="2"/>
  <c r="I58" i="2"/>
  <c r="I57" i="2"/>
  <c r="J57" i="2"/>
  <c r="N57" i="2"/>
  <c r="O57" i="2"/>
  <c r="I56" i="2"/>
  <c r="I55" i="2"/>
  <c r="L55" i="2"/>
  <c r="I54" i="2"/>
  <c r="J54" i="2"/>
  <c r="N54" i="2"/>
  <c r="O54" i="2"/>
  <c r="I53" i="2"/>
  <c r="I52" i="2"/>
  <c r="J52" i="2"/>
  <c r="I50" i="2"/>
  <c r="J50" i="2"/>
  <c r="I49" i="2"/>
  <c r="L49" i="2"/>
  <c r="N49" i="2"/>
  <c r="O49" i="2"/>
  <c r="I48" i="2"/>
  <c r="I47" i="2"/>
  <c r="L47" i="2"/>
  <c r="N47" i="2"/>
  <c r="O47" i="2"/>
  <c r="I46" i="2"/>
  <c r="J46" i="2"/>
  <c r="N46" i="2"/>
  <c r="O46" i="2"/>
  <c r="I45" i="2"/>
  <c r="J45" i="2"/>
  <c r="N45" i="2"/>
  <c r="O45" i="2"/>
  <c r="I44" i="2"/>
  <c r="L44" i="2"/>
  <c r="N44" i="2"/>
  <c r="O44" i="2"/>
  <c r="I43" i="2"/>
  <c r="I42" i="2"/>
  <c r="J42" i="2"/>
  <c r="N42" i="2"/>
  <c r="O42" i="2"/>
  <c r="I41" i="2"/>
  <c r="J41" i="2"/>
  <c r="N41" i="2"/>
  <c r="O41" i="2"/>
  <c r="I40" i="2"/>
  <c r="J40" i="2"/>
  <c r="N40" i="2"/>
  <c r="O40" i="2"/>
  <c r="I39" i="2"/>
  <c r="J39" i="2"/>
  <c r="N39" i="2"/>
  <c r="O39" i="2"/>
  <c r="I38" i="2"/>
  <c r="I37" i="2"/>
  <c r="I35" i="2"/>
  <c r="J35" i="2"/>
  <c r="N35" i="2"/>
  <c r="O35" i="2"/>
  <c r="I31" i="2"/>
  <c r="L31" i="2"/>
  <c r="I30" i="2"/>
  <c r="L30" i="2"/>
  <c r="I29" i="2"/>
  <c r="L29" i="2"/>
  <c r="N29" i="2"/>
  <c r="O29" i="2"/>
  <c r="I28" i="2"/>
  <c r="L28" i="2"/>
  <c r="I27" i="2"/>
  <c r="I26" i="2"/>
  <c r="L26" i="2"/>
  <c r="I25" i="2"/>
  <c r="I24" i="2"/>
  <c r="J24" i="2"/>
  <c r="N24" i="2"/>
  <c r="O24" i="2"/>
  <c r="I23" i="2"/>
  <c r="L23" i="2"/>
  <c r="N23" i="2"/>
  <c r="O23" i="2"/>
  <c r="M22" i="2"/>
  <c r="I22" i="2"/>
  <c r="L22" i="2"/>
  <c r="I21" i="2"/>
  <c r="J21" i="2"/>
  <c r="N21" i="2"/>
  <c r="O21" i="2"/>
  <c r="I20" i="2"/>
  <c r="L20" i="2"/>
  <c r="I19" i="2"/>
  <c r="L19" i="2"/>
  <c r="I15" i="2"/>
  <c r="J15" i="2"/>
  <c r="N15" i="2"/>
  <c r="I14" i="2"/>
  <c r="J14" i="2"/>
  <c r="N14" i="2"/>
  <c r="O14" i="2"/>
  <c r="I13" i="2"/>
  <c r="J13" i="2"/>
  <c r="N13" i="2"/>
  <c r="O13" i="2"/>
  <c r="I11" i="2"/>
  <c r="I148" i="2"/>
  <c r="I9" i="2"/>
  <c r="L9" i="2"/>
  <c r="N9" i="2"/>
  <c r="O9" i="2"/>
  <c r="I8" i="2"/>
  <c r="L8" i="2"/>
  <c r="J25" i="6"/>
  <c r="P25" i="6"/>
  <c r="O24" i="6"/>
  <c r="J24" i="6"/>
  <c r="P24" i="6"/>
  <c r="O23" i="6"/>
  <c r="J23" i="6"/>
  <c r="O22" i="6"/>
  <c r="J22" i="6"/>
  <c r="J21" i="6"/>
  <c r="P21" i="6"/>
  <c r="J20" i="6"/>
  <c r="P20" i="6"/>
  <c r="J19" i="6"/>
  <c r="P19" i="6"/>
  <c r="J18" i="6"/>
  <c r="J17" i="6"/>
  <c r="J16" i="6"/>
  <c r="P16" i="6"/>
  <c r="J15" i="6"/>
  <c r="J14" i="6"/>
  <c r="J13" i="6"/>
  <c r="J12" i="6"/>
  <c r="P12" i="6"/>
  <c r="J11" i="6"/>
  <c r="J10" i="6"/>
  <c r="O9" i="6"/>
  <c r="J9" i="6"/>
  <c r="O8" i="6"/>
  <c r="J8" i="6"/>
  <c r="I24" i="11"/>
  <c r="I23" i="11"/>
  <c r="J23" i="11"/>
  <c r="N23" i="11"/>
  <c r="O23" i="11"/>
  <c r="I22" i="11"/>
  <c r="J22" i="11"/>
  <c r="I21" i="11"/>
  <c r="I20" i="11"/>
  <c r="J20" i="11"/>
  <c r="I19" i="11"/>
  <c r="J19" i="11"/>
  <c r="I15" i="11"/>
  <c r="J15" i="11"/>
  <c r="I14" i="11"/>
  <c r="I13" i="11"/>
  <c r="I11" i="10"/>
  <c r="J11" i="10"/>
  <c r="I10" i="10"/>
  <c r="I9" i="10"/>
  <c r="I8" i="10"/>
  <c r="L8" i="10"/>
  <c r="L14" i="10"/>
  <c r="I13" i="5"/>
  <c r="I11" i="5"/>
  <c r="J11" i="5"/>
  <c r="I10" i="5"/>
  <c r="J10" i="5"/>
  <c r="N10" i="5"/>
  <c r="O10" i="5"/>
  <c r="L10" i="5"/>
  <c r="I9" i="5"/>
  <c r="L9" i="5"/>
  <c r="I8" i="5"/>
  <c r="L8" i="5"/>
  <c r="K50" i="7"/>
  <c r="L42" i="7"/>
  <c r="N42" i="7"/>
  <c r="O42" i="7"/>
  <c r="J42" i="7"/>
  <c r="I41" i="7"/>
  <c r="I40" i="7"/>
  <c r="J40" i="7"/>
  <c r="N40" i="7"/>
  <c r="O40" i="7"/>
  <c r="I39" i="7"/>
  <c r="J39" i="7"/>
  <c r="N39" i="7"/>
  <c r="I38" i="7"/>
  <c r="J38" i="7"/>
  <c r="I37" i="7"/>
  <c r="J37" i="7"/>
  <c r="N37" i="7"/>
  <c r="O37" i="7"/>
  <c r="I36" i="7"/>
  <c r="L36" i="7"/>
  <c r="I35" i="7"/>
  <c r="O35" i="7"/>
  <c r="J35" i="7"/>
  <c r="N35" i="7"/>
  <c r="I34" i="7"/>
  <c r="L34" i="7"/>
  <c r="I33" i="7"/>
  <c r="L33" i="7"/>
  <c r="I32" i="7"/>
  <c r="J32" i="7"/>
  <c r="N32" i="7"/>
  <c r="O32" i="7"/>
  <c r="L32" i="7"/>
  <c r="I31" i="7"/>
  <c r="L31" i="7"/>
  <c r="I30" i="7"/>
  <c r="I29" i="7"/>
  <c r="J29" i="7"/>
  <c r="N29" i="7"/>
  <c r="O29" i="7"/>
  <c r="L29" i="7"/>
  <c r="I28" i="7"/>
  <c r="I27" i="7"/>
  <c r="L27" i="7"/>
  <c r="I26" i="7"/>
  <c r="I25" i="7"/>
  <c r="I24" i="7"/>
  <c r="J24" i="7"/>
  <c r="I23" i="7"/>
  <c r="J23" i="7"/>
  <c r="N23" i="7"/>
  <c r="O23" i="7"/>
  <c r="I20" i="7"/>
  <c r="O20" i="7"/>
  <c r="L20" i="7"/>
  <c r="I16" i="7"/>
  <c r="I15" i="7"/>
  <c r="L15" i="7"/>
  <c r="I14" i="7"/>
  <c r="J14" i="7"/>
  <c r="N14" i="7"/>
  <c r="O14" i="7"/>
  <c r="I13" i="7"/>
  <c r="I12" i="7"/>
  <c r="L12" i="7"/>
  <c r="J12" i="7"/>
  <c r="N12" i="7"/>
  <c r="O12" i="7"/>
  <c r="I10" i="7"/>
  <c r="L10" i="7"/>
  <c r="I9" i="7"/>
  <c r="L9" i="7"/>
  <c r="I8" i="7"/>
  <c r="I50" i="7"/>
  <c r="K94" i="3"/>
  <c r="K99" i="3"/>
  <c r="K14" i="10"/>
  <c r="M14" i="10"/>
  <c r="H14" i="10"/>
  <c r="N46" i="6"/>
  <c r="M46" i="6"/>
  <c r="L46" i="6"/>
  <c r="K46" i="6"/>
  <c r="J10" i="10"/>
  <c r="N10" i="10"/>
  <c r="O10" i="10"/>
  <c r="L10" i="11"/>
  <c r="L41" i="2"/>
  <c r="L48" i="2"/>
  <c r="L8" i="12"/>
  <c r="J8" i="12"/>
  <c r="N8" i="12"/>
  <c r="L118" i="2"/>
  <c r="J84" i="2"/>
  <c r="N84" i="2"/>
  <c r="O84" i="2"/>
  <c r="L84" i="2"/>
  <c r="J9" i="5"/>
  <c r="N9" i="5"/>
  <c r="O9" i="5"/>
  <c r="J13" i="5"/>
  <c r="N13" i="5"/>
  <c r="O13" i="5"/>
  <c r="L16" i="2"/>
  <c r="J114" i="2"/>
  <c r="L126" i="2"/>
  <c r="L138" i="2"/>
  <c r="L141" i="2"/>
  <c r="L10" i="10"/>
  <c r="L93" i="2"/>
  <c r="J9" i="12"/>
  <c r="N9" i="12"/>
  <c r="O9" i="12"/>
  <c r="L9" i="12"/>
  <c r="I11" i="12"/>
  <c r="L34" i="2"/>
  <c r="J11" i="12"/>
  <c r="L25" i="11"/>
  <c r="N12" i="11"/>
  <c r="O12" i="11"/>
  <c r="L22" i="11"/>
  <c r="N22" i="11"/>
  <c r="O22" i="11"/>
  <c r="J8" i="11"/>
  <c r="L8" i="11"/>
  <c r="J10" i="11"/>
  <c r="L35" i="7"/>
  <c r="L40" i="7"/>
  <c r="J27" i="7"/>
  <c r="N27" i="7"/>
  <c r="J21" i="11"/>
  <c r="L13" i="7"/>
  <c r="J13" i="7"/>
  <c r="N13" i="7"/>
  <c r="O13" i="7"/>
  <c r="L13" i="5"/>
  <c r="J28" i="2"/>
  <c r="N28" i="2"/>
  <c r="O28" i="2"/>
  <c r="N9" i="11"/>
  <c r="O9" i="11"/>
  <c r="L9" i="10"/>
  <c r="J9" i="10"/>
  <c r="L14" i="11"/>
  <c r="N14" i="11"/>
  <c r="O14" i="11"/>
  <c r="J14" i="11"/>
  <c r="L24" i="11"/>
  <c r="J24" i="11"/>
  <c r="N24" i="11"/>
  <c r="O24" i="11"/>
  <c r="J48" i="7"/>
  <c r="N48" i="7"/>
  <c r="O48" i="7"/>
  <c r="J41" i="7"/>
  <c r="N41" i="7"/>
  <c r="O41" i="7"/>
  <c r="L41" i="7"/>
  <c r="L23" i="7"/>
  <c r="L35" i="2"/>
  <c r="L145" i="2"/>
  <c r="J145" i="2"/>
  <c r="N145" i="2"/>
  <c r="O145" i="2"/>
  <c r="I19" i="5"/>
  <c r="N9" i="10"/>
  <c r="J78" i="2"/>
  <c r="N78" i="2"/>
  <c r="L128" i="2"/>
  <c r="N128" i="2"/>
  <c r="O128" i="2"/>
  <c r="J128" i="2"/>
  <c r="J37" i="2"/>
  <c r="L37" i="2"/>
  <c r="L45" i="2"/>
  <c r="L60" i="2"/>
  <c r="L146" i="2"/>
  <c r="J146" i="2"/>
  <c r="L116" i="2"/>
  <c r="L122" i="2"/>
  <c r="N122" i="2"/>
  <c r="O122" i="2"/>
  <c r="L25" i="2"/>
  <c r="J25" i="2"/>
  <c r="N25" i="2"/>
  <c r="O25" i="2"/>
  <c r="L63" i="2"/>
  <c r="J63" i="2"/>
  <c r="N63" i="2"/>
  <c r="O63" i="2"/>
  <c r="J75" i="2"/>
  <c r="N75" i="2"/>
  <c r="O75" i="2"/>
  <c r="L75" i="2"/>
  <c r="L137" i="2"/>
  <c r="J61" i="2"/>
  <c r="J134" i="2"/>
  <c r="J66" i="2"/>
  <c r="J92" i="2"/>
  <c r="L97" i="2"/>
  <c r="J97" i="2"/>
  <c r="N97" i="2"/>
  <c r="O97" i="2"/>
  <c r="J121" i="2"/>
  <c r="N121" i="2"/>
  <c r="O121" i="2"/>
  <c r="L43" i="2"/>
  <c r="J8" i="2"/>
  <c r="L46" i="2"/>
  <c r="J138" i="2"/>
  <c r="N138" i="2"/>
  <c r="O138" i="2"/>
  <c r="J48" i="2"/>
  <c r="N48" i="2"/>
  <c r="O48" i="2"/>
  <c r="J96" i="2"/>
  <c r="N96" i="2"/>
  <c r="O96" i="2"/>
  <c r="L96" i="2"/>
  <c r="J21" i="7"/>
  <c r="N21" i="7"/>
  <c r="O21" i="7"/>
  <c r="J20" i="7"/>
  <c r="N20" i="7"/>
  <c r="L107" i="2"/>
  <c r="L62" i="2"/>
  <c r="L140" i="2"/>
  <c r="L69" i="2"/>
  <c r="J76" i="2"/>
  <c r="J122" i="2"/>
  <c r="J131" i="2"/>
  <c r="N131" i="2"/>
  <c r="O131" i="2"/>
  <c r="J136" i="2"/>
  <c r="L14" i="7"/>
  <c r="J36" i="7"/>
  <c r="O8" i="12"/>
  <c r="O11" i="12"/>
  <c r="L66" i="2"/>
  <c r="J49" i="2"/>
  <c r="J135" i="2"/>
  <c r="L15" i="11"/>
  <c r="L23" i="11"/>
  <c r="L21" i="11"/>
  <c r="N21" i="11"/>
  <c r="O21" i="11"/>
  <c r="L142" i="2"/>
  <c r="L11" i="10"/>
  <c r="J10" i="2"/>
  <c r="N10" i="2"/>
  <c r="O10" i="2"/>
  <c r="J11" i="11"/>
  <c r="J8" i="10"/>
  <c r="J10" i="7"/>
  <c r="N10" i="7"/>
  <c r="O10" i="7"/>
  <c r="L74" i="2"/>
  <c r="N11" i="10"/>
  <c r="O11" i="10"/>
  <c r="N15" i="11"/>
  <c r="O15" i="11"/>
  <c r="N181" i="1"/>
  <c r="O181" i="1"/>
  <c r="N12" i="1"/>
  <c r="O12" i="1"/>
  <c r="N183" i="1"/>
  <c r="O183" i="1"/>
  <c r="N769" i="1"/>
  <c r="O769" i="1"/>
  <c r="N768" i="1"/>
  <c r="O768" i="1"/>
  <c r="N285" i="1"/>
  <c r="O285" i="1"/>
  <c r="N750" i="1"/>
  <c r="O750" i="1"/>
  <c r="N536" i="1"/>
  <c r="O536" i="1"/>
  <c r="N271" i="1"/>
  <c r="O271" i="1"/>
  <c r="N758" i="1"/>
  <c r="O758" i="1"/>
  <c r="N716" i="1"/>
  <c r="O716" i="1"/>
  <c r="N507" i="1"/>
  <c r="O507" i="1"/>
  <c r="N786" i="1"/>
  <c r="O786" i="1"/>
  <c r="L11" i="5"/>
  <c r="L19" i="5"/>
  <c r="J8" i="5"/>
  <c r="J19" i="5"/>
  <c r="Q8" i="3"/>
  <c r="N537" i="1"/>
  <c r="O537" i="1"/>
  <c r="N185" i="1"/>
  <c r="O185" i="1"/>
  <c r="N549" i="1"/>
  <c r="O549" i="1"/>
  <c r="N284" i="1"/>
  <c r="O284" i="1"/>
  <c r="N442" i="1"/>
  <c r="O442" i="1"/>
  <c r="N103" i="1"/>
  <c r="O103" i="1"/>
  <c r="J793" i="1"/>
  <c r="N8" i="5"/>
  <c r="P14" i="6"/>
  <c r="P10" i="6"/>
  <c r="P17" i="6"/>
  <c r="P23" i="6"/>
  <c r="P18" i="6"/>
  <c r="P8" i="6"/>
  <c r="P15" i="6"/>
  <c r="P9" i="6"/>
  <c r="J14" i="10"/>
  <c r="N8" i="10"/>
  <c r="L86" i="2"/>
  <c r="J11" i="7"/>
  <c r="O11" i="1"/>
  <c r="O793" i="1"/>
  <c r="N793" i="1"/>
  <c r="N11" i="12"/>
  <c r="J13" i="11"/>
  <c r="L13" i="11"/>
  <c r="I33" i="11"/>
  <c r="L82" i="2"/>
  <c r="L59" i="2"/>
  <c r="J59" i="2"/>
  <c r="N59" i="2"/>
  <c r="O59" i="2"/>
  <c r="L793" i="1"/>
  <c r="N11" i="5"/>
  <c r="O11" i="5"/>
  <c r="O46" i="6"/>
  <c r="I14" i="10"/>
  <c r="L26" i="7"/>
  <c r="L30" i="7"/>
  <c r="J30" i="7"/>
  <c r="N30" i="7"/>
  <c r="O30" i="7"/>
  <c r="O9" i="10"/>
  <c r="J30" i="2"/>
  <c r="L39" i="7"/>
  <c r="L111" i="2"/>
  <c r="N8" i="11"/>
  <c r="N20" i="11"/>
  <c r="L79" i="2"/>
  <c r="J79" i="2"/>
  <c r="N79" i="2"/>
  <c r="O79" i="2"/>
  <c r="O8" i="5"/>
  <c r="O19" i="5"/>
  <c r="N11" i="11"/>
  <c r="O11" i="11"/>
  <c r="N37" i="2"/>
  <c r="O37" i="2"/>
  <c r="J26" i="7"/>
  <c r="N26" i="7"/>
  <c r="O26" i="7"/>
  <c r="J43" i="2"/>
  <c r="N43" i="2"/>
  <c r="O43" i="2"/>
  <c r="J36" i="2"/>
  <c r="N36" i="2"/>
  <c r="O36" i="2"/>
  <c r="O20" i="11"/>
  <c r="L20" i="11"/>
  <c r="L92" i="2"/>
  <c r="J31" i="7"/>
  <c r="N31" i="7"/>
  <c r="O31" i="7"/>
  <c r="L11" i="12"/>
  <c r="L42" i="2"/>
  <c r="L26" i="11"/>
  <c r="L33" i="11"/>
  <c r="J26" i="11"/>
  <c r="N26" i="11"/>
  <c r="O26" i="11"/>
  <c r="N43" i="7"/>
  <c r="O43" i="7"/>
  <c r="N18" i="7"/>
  <c r="O18" i="7"/>
  <c r="L37" i="7"/>
  <c r="J99" i="2"/>
  <c r="N10" i="11"/>
  <c r="O10" i="11"/>
  <c r="L19" i="11"/>
  <c r="N19" i="11"/>
  <c r="O19" i="11"/>
  <c r="N99" i="3"/>
  <c r="P10" i="3"/>
  <c r="J47" i="7"/>
  <c r="N47" i="7"/>
  <c r="O47" i="7"/>
  <c r="L47" i="7"/>
  <c r="N14" i="10"/>
  <c r="O8" i="10"/>
  <c r="O14" i="10"/>
  <c r="P99" i="3"/>
  <c r="Q10" i="3"/>
  <c r="Q99" i="3"/>
  <c r="J33" i="11"/>
  <c r="O8" i="11"/>
  <c r="O33" i="11"/>
  <c r="N19" i="5"/>
  <c r="N13" i="11"/>
  <c r="O13" i="11"/>
  <c r="N33" i="11"/>
  <c r="J9" i="2"/>
  <c r="J56" i="2"/>
  <c r="N56" i="2"/>
  <c r="O56" i="2"/>
  <c r="L56" i="2"/>
  <c r="L115" i="2"/>
  <c r="J115" i="2"/>
  <c r="N115" i="2"/>
  <c r="O115" i="2"/>
  <c r="L36" i="2"/>
  <c r="L15" i="2"/>
  <c r="J67" i="2"/>
  <c r="L67" i="2"/>
  <c r="L94" i="2"/>
  <c r="J106" i="2"/>
  <c r="N106" i="2"/>
  <c r="O106" i="2"/>
  <c r="L106" i="2"/>
  <c r="J109" i="2"/>
  <c r="N109" i="2"/>
  <c r="O109" i="2"/>
  <c r="L109" i="2"/>
  <c r="L136" i="2"/>
  <c r="N136" i="2"/>
  <c r="O136" i="2"/>
  <c r="J147" i="2"/>
  <c r="L147" i="2"/>
  <c r="L100" i="2"/>
  <c r="J100" i="2"/>
  <c r="J65" i="2"/>
  <c r="J18" i="2"/>
  <c r="N18" i="2"/>
  <c r="O18" i="2"/>
  <c r="L18" i="2"/>
  <c r="L103" i="2"/>
  <c r="J53" i="2"/>
  <c r="L53" i="2"/>
  <c r="L83" i="2"/>
  <c r="N83" i="2"/>
  <c r="O83" i="2"/>
  <c r="J83" i="2"/>
  <c r="J101" i="2"/>
  <c r="J19" i="2"/>
  <c r="N19" i="2"/>
  <c r="O19" i="2"/>
  <c r="L131" i="2"/>
  <c r="J47" i="2"/>
  <c r="J64" i="2"/>
  <c r="N64" i="2"/>
  <c r="O64" i="2"/>
  <c r="L64" i="2"/>
  <c r="L139" i="2"/>
  <c r="N139" i="2"/>
  <c r="O139" i="2"/>
  <c r="J139" i="2"/>
  <c r="L72" i="2"/>
  <c r="N72" i="2"/>
  <c r="O72" i="2"/>
  <c r="J72" i="2"/>
  <c r="O44" i="7"/>
  <c r="G148" i="2"/>
  <c r="J44" i="2"/>
  <c r="L120" i="2"/>
  <c r="J91" i="2"/>
  <c r="J31" i="2"/>
  <c r="J60" i="2"/>
  <c r="J29" i="2"/>
  <c r="J90" i="2"/>
  <c r="J104" i="2"/>
  <c r="L123" i="2"/>
  <c r="L85" i="2"/>
  <c r="L98" i="2"/>
  <c r="L17" i="2"/>
  <c r="J127" i="2"/>
  <c r="L130" i="2"/>
  <c r="J102" i="2"/>
  <c r="J89" i="2"/>
  <c r="N89" i="2"/>
  <c r="N146" i="2"/>
  <c r="O146" i="2"/>
  <c r="J27" i="2"/>
  <c r="N27" i="2"/>
  <c r="O27" i="2"/>
  <c r="L27" i="2"/>
  <c r="L58" i="2"/>
  <c r="J58" i="2"/>
  <c r="N58" i="2"/>
  <c r="O58" i="2"/>
  <c r="J112" i="2"/>
  <c r="J129" i="2"/>
  <c r="L54" i="2"/>
  <c r="L21" i="2"/>
  <c r="L112" i="2"/>
  <c r="N112" i="2"/>
  <c r="O112" i="2"/>
  <c r="L24" i="2"/>
  <c r="L61" i="2"/>
  <c r="N61" i="2"/>
  <c r="O61" i="2"/>
  <c r="L119" i="2"/>
  <c r="L14" i="2"/>
  <c r="J88" i="2"/>
  <c r="L88" i="2"/>
  <c r="J117" i="2"/>
  <c r="N117" i="2"/>
  <c r="O117" i="2"/>
  <c r="L117" i="2"/>
  <c r="L11" i="2"/>
  <c r="L71" i="2"/>
  <c r="L38" i="2"/>
  <c r="J38" i="2"/>
  <c r="L73" i="2"/>
  <c r="J73" i="2"/>
  <c r="N73" i="2"/>
  <c r="O73" i="2"/>
  <c r="L52" i="2"/>
  <c r="N95" i="2"/>
  <c r="O95" i="2"/>
  <c r="N100" i="2"/>
  <c r="O100" i="2"/>
  <c r="N92" i="2"/>
  <c r="O92" i="2"/>
  <c r="N66" i="2"/>
  <c r="O66" i="2"/>
  <c r="N147" i="2"/>
  <c r="O147" i="2"/>
  <c r="N32" i="2"/>
  <c r="O32" i="2"/>
  <c r="N88" i="2"/>
  <c r="O88" i="2"/>
  <c r="L80" i="2"/>
  <c r="J55" i="2"/>
  <c r="N55" i="2"/>
  <c r="O55" i="2"/>
  <c r="L39" i="2"/>
  <c r="N65" i="2"/>
  <c r="O65" i="2"/>
  <c r="N38" i="2"/>
  <c r="O38" i="2"/>
  <c r="N30" i="2"/>
  <c r="O30" i="2"/>
  <c r="N53" i="2"/>
  <c r="O53" i="2"/>
  <c r="N67" i="2"/>
  <c r="N130" i="2"/>
  <c r="O130" i="2"/>
  <c r="N52" i="2"/>
  <c r="O52" i="2"/>
  <c r="J113" i="2"/>
  <c r="L133" i="2"/>
  <c r="P13" i="6"/>
  <c r="P22" i="6"/>
  <c r="J46" i="6"/>
  <c r="P11" i="6"/>
  <c r="P46" i="6"/>
  <c r="J141" i="2"/>
  <c r="N141" i="2"/>
  <c r="O141" i="2"/>
  <c r="L143" i="2"/>
  <c r="L108" i="2"/>
  <c r="J143" i="2"/>
  <c r="N143" i="2"/>
  <c r="O143" i="2"/>
  <c r="J23" i="2"/>
  <c r="L50" i="2"/>
  <c r="N50" i="2"/>
  <c r="O50" i="2"/>
  <c r="L70" i="2"/>
  <c r="L81" i="2"/>
  <c r="J125" i="2"/>
  <c r="L40" i="2"/>
  <c r="L125" i="2"/>
  <c r="L57" i="2"/>
  <c r="L13" i="2"/>
  <c r="J81" i="2"/>
  <c r="J20" i="2"/>
  <c r="N20" i="2"/>
  <c r="O20" i="2"/>
  <c r="L51" i="2"/>
  <c r="N11" i="7"/>
  <c r="O11" i="7"/>
  <c r="N36" i="7"/>
  <c r="O36" i="7"/>
  <c r="L28" i="7"/>
  <c r="O22" i="7"/>
  <c r="J16" i="7"/>
  <c r="L8" i="7"/>
  <c r="L16" i="7"/>
  <c r="J28" i="7"/>
  <c r="N28" i="7"/>
  <c r="O28" i="7"/>
  <c r="J34" i="7"/>
  <c r="N34" i="7"/>
  <c r="O34" i="7"/>
  <c r="J9" i="7"/>
  <c r="N9" i="7"/>
  <c r="O9" i="7"/>
  <c r="O33" i="7"/>
  <c r="J25" i="7"/>
  <c r="O39" i="7"/>
  <c r="L25" i="7"/>
  <c r="J33" i="7"/>
  <c r="N33" i="7"/>
  <c r="J8" i="7"/>
  <c r="L24" i="7"/>
  <c r="N24" i="7"/>
  <c r="O24" i="7"/>
  <c r="L38" i="7"/>
  <c r="N38" i="7"/>
  <c r="O38" i="7"/>
  <c r="J15" i="7"/>
  <c r="N15" i="7"/>
  <c r="O15" i="7"/>
  <c r="O27" i="7"/>
  <c r="N125" i="2"/>
  <c r="O125" i="2"/>
  <c r="N81" i="2"/>
  <c r="O81" i="2"/>
  <c r="L50" i="7"/>
  <c r="N16" i="7"/>
  <c r="O16" i="7"/>
  <c r="J50" i="7"/>
  <c r="N8" i="7"/>
  <c r="N25" i="7"/>
  <c r="O25" i="7"/>
  <c r="N50" i="7"/>
  <c r="O8" i="7"/>
  <c r="O50" i="7"/>
  <c r="N8" i="2"/>
  <c r="N127" i="2"/>
  <c r="O127" i="2"/>
  <c r="N76" i="2"/>
  <c r="O76" i="2"/>
  <c r="O15" i="2"/>
  <c r="N12" i="2"/>
  <c r="N134" i="2"/>
  <c r="O134" i="2"/>
  <c r="N113" i="2"/>
  <c r="O113" i="2"/>
  <c r="N31" i="2"/>
  <c r="O31" i="2"/>
  <c r="J11" i="2"/>
  <c r="L68" i="2"/>
  <c r="N68" i="2"/>
  <c r="O68" i="2"/>
  <c r="O78" i="2"/>
  <c r="J26" i="2"/>
  <c r="N26" i="2"/>
  <c r="O89" i="2"/>
  <c r="O140" i="2"/>
  <c r="L12" i="2"/>
  <c r="L148" i="2"/>
  <c r="O62" i="2"/>
  <c r="J124" i="2"/>
  <c r="N124" i="2"/>
  <c r="O124" i="2"/>
  <c r="O144" i="2"/>
  <c r="O12" i="2"/>
  <c r="L87" i="2"/>
  <c r="N87" i="2"/>
  <c r="O87" i="2"/>
  <c r="L77" i="2"/>
  <c r="N77" i="2"/>
  <c r="O77" i="2"/>
  <c r="J144" i="2"/>
  <c r="N144" i="2"/>
  <c r="O26" i="2"/>
  <c r="J22" i="2"/>
  <c r="N22" i="2"/>
  <c r="J110" i="2"/>
  <c r="N110" i="2"/>
  <c r="O110" i="2"/>
  <c r="L135" i="2"/>
  <c r="N135" i="2"/>
  <c r="O135" i="2"/>
  <c r="L113" i="2"/>
  <c r="J132" i="2"/>
  <c r="N132" i="2"/>
  <c r="O132" i="2"/>
  <c r="L105" i="2"/>
  <c r="N105" i="2"/>
  <c r="O105" i="2"/>
  <c r="O22" i="2"/>
  <c r="O8" i="2"/>
  <c r="O148" i="2"/>
  <c r="N148" i="2"/>
  <c r="J148" i="2"/>
  <c r="N11" i="2"/>
  <c r="O11" i="2"/>
</calcChain>
</file>

<file path=xl/sharedStrings.xml><?xml version="1.0" encoding="utf-8"?>
<sst xmlns="http://schemas.openxmlformats.org/spreadsheetml/2006/main" count="6064" uniqueCount="1441">
  <si>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</si>
  <si>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</si>
  <si>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</si>
  <si>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</si>
  <si>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</si>
  <si>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</si>
  <si>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</si>
  <si>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</si>
  <si>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</si>
  <si>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</si>
  <si>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</si>
  <si>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</si>
  <si>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</si>
  <si>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</si>
  <si>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</si>
  <si>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</si>
  <si>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</si>
  <si>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</si>
  <si>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</si>
  <si>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</si>
  <si>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</si>
  <si>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</si>
  <si>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</si>
  <si>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</si>
  <si>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</si>
  <si>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</si>
  <si>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</si>
  <si>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</si>
  <si>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</si>
  <si>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</si>
  <si>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</si>
  <si>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</si>
  <si>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</si>
  <si>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</si>
  <si>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</si>
  <si>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</si>
  <si>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</si>
  <si>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</si>
  <si>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</si>
  <si>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</si>
  <si>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</si>
  <si>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</si>
  <si>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</si>
  <si>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</si>
  <si>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</si>
  <si>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</si>
  <si>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</si>
  <si>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</si>
  <si>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</si>
  <si>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</si>
  <si>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</si>
  <si>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</si>
  <si>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</si>
  <si>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</si>
  <si>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</si>
  <si>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</si>
  <si>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</si>
  <si>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</si>
  <si>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</si>
  <si>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</si>
  <si>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</si>
  <si>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</si>
  <si>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</si>
  <si>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</si>
  <si>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</si>
  <si>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</si>
  <si>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</si>
  <si>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</si>
  <si>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</si>
  <si>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</si>
  <si>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</si>
  <si>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</si>
  <si>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</si>
  <si>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</si>
  <si>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</si>
  <si>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</si>
  <si>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</si>
  <si>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</si>
  <si>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</si>
  <si>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</si>
  <si>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</si>
  <si>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</si>
  <si>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</si>
  <si>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</si>
  <si>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</si>
  <si>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</si>
  <si>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</si>
  <si>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</si>
  <si>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</si>
  <si>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</si>
  <si>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</si>
  <si>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</si>
  <si>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</si>
  <si>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</si>
  <si>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</si>
  <si>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</si>
  <si>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</si>
  <si>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</si>
  <si>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</si>
  <si>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</si>
  <si>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</si>
  <si>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</si>
  <si>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</si>
  <si>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</si>
  <si>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</si>
  <si>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</si>
  <si>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</si>
  <si>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</si>
  <si>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</si>
  <si>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</si>
  <si>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</si>
  <si>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</si>
  <si>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</si>
  <si>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</si>
  <si>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</si>
  <si>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</si>
  <si>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</si>
  <si>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</si>
  <si>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</si>
  <si>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</si>
  <si>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</si>
  <si>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</si>
  <si>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</si>
  <si>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</si>
  <si>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</si>
  <si>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REYNA YANERIS FRANCO FELIZ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</si>
  <si>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</si>
  <si>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</si>
  <si>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</si>
  <si>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</si>
  <si>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</si>
  <si>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</si>
  <si>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</si>
  <si>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</si>
  <si>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</si>
  <si>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</si>
  <si>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</si>
  <si>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</si>
  <si>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</si>
  <si>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</si>
  <si>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</si>
  <si>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</si>
  <si>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</si>
  <si>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</si>
  <si>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</si>
  <si>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</si>
  <si>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</si>
  <si>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</si>
  <si>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</si>
  <si>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</si>
  <si>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</si>
  <si>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</si>
  <si>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</si>
  <si>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</si>
  <si>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</si>
  <si>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</si>
  <si>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</si>
  <si>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</si>
  <si>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</si>
  <si>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</si>
  <si>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</si>
  <si>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</si>
  <si>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</si>
  <si>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</si>
  <si>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</si>
  <si>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</si>
  <si>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</si>
  <si>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</si>
  <si>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</si>
  <si>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</si>
  <si>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</si>
  <si>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</si>
  <si>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</si>
  <si>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</si>
  <si>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</si>
  <si>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</si>
  <si>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</si>
  <si>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</si>
  <si>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</si>
  <si>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</si>
  <si>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</si>
  <si>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</si>
  <si>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</si>
  <si>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</si>
  <si>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</si>
  <si>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</si>
  <si>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</si>
  <si>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</si>
  <si>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</si>
  <si>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</si>
  <si>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</si>
  <si>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</si>
  <si>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</si>
  <si>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</si>
  <si>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</si>
  <si>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</si>
  <si>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</si>
  <si>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</si>
  <si>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</si>
  <si>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</si>
  <si>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</si>
  <si>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</si>
  <si>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</si>
  <si>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</si>
  <si>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</si>
  <si>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</si>
  <si>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</si>
  <si>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</si>
  <si>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</si>
  <si>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</si>
  <si>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</si>
  <si>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</si>
  <si>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</si>
  <si>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</si>
  <si>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</si>
  <si>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</si>
  <si>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</si>
  <si>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</si>
  <si>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</si>
  <si>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</si>
  <si>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</si>
  <si>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</si>
  <si>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</si>
  <si>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</si>
  <si>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</si>
  <si>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</si>
  <si>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</si>
  <si>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</si>
  <si>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</si>
  <si>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</si>
  <si>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</si>
  <si>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</si>
  <si>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</si>
  <si>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</si>
  <si>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</si>
  <si>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</si>
  <si>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</si>
  <si>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</si>
  <si>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</si>
  <si>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</si>
  <si>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</si>
  <si>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</si>
  <si>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</si>
  <si>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</si>
  <si>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</si>
  <si>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</si>
  <si>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</si>
  <si>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</si>
  <si>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</si>
  <si>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</si>
  <si>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</si>
  <si>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</si>
  <si>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</si>
  <si>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</si>
  <si>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</si>
  <si>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</si>
  <si>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</si>
  <si>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</si>
  <si>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</si>
  <si>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</si>
  <si>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</si>
  <si>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</si>
  <si>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</si>
  <si>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</si>
  <si>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</si>
  <si>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</si>
  <si>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</si>
  <si>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</si>
  <si>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</si>
  <si>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</si>
  <si>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</si>
  <si>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</si>
  <si>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</si>
  <si>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</si>
  <si>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</si>
  <si>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</si>
  <si>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</si>
  <si>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</si>
  <si>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</si>
  <si>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</si>
  <si>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</si>
  <si>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</si>
  <si>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</si>
  <si>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</si>
  <si>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</si>
  <si>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</si>
  <si>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</si>
  <si>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</si>
  <si>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</si>
  <si>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</si>
  <si>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</si>
  <si>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</si>
  <si>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</si>
  <si>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</si>
  <si>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</si>
  <si>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</si>
  <si>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</si>
  <si>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</si>
  <si>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</si>
  <si>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</si>
  <si>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</si>
  <si>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</si>
  <si>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</si>
  <si>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</si>
  <si>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</si>
  <si>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</si>
  <si>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</si>
  <si>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</si>
  <si>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</si>
  <si>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</si>
  <si>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</si>
  <si>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</si>
  <si>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</si>
  <si>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</si>
  <si>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</si>
  <si>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</si>
  <si>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</si>
  <si>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</si>
  <si>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</si>
  <si>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</si>
  <si>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</si>
  <si>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</si>
  <si>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</si>
  <si>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</si>
  <si>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</si>
  <si>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</si>
  <si>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</si>
  <si>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</si>
  <si>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</si>
  <si>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</si>
  <si>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</si>
  <si>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</si>
  <si>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</si>
  <si>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</si>
  <si>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</si>
  <si>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</si>
  <si>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</si>
  <si>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</si>
  <si>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</si>
  <si>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</si>
  <si>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</si>
  <si>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</si>
  <si>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</si>
  <si>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</si>
  <si>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</si>
  <si>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</si>
  <si>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</si>
  <si>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</si>
  <si>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</si>
  <si>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</si>
  <si>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</si>
  <si>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</si>
  <si>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</si>
  <si>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</si>
  <si>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</si>
  <si>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</si>
  <si>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</si>
  <si>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</si>
  <si>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</si>
  <si>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</si>
  <si>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</si>
  <si>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</si>
  <si>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</si>
  <si>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</si>
  <si>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</si>
  <si>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</si>
  <si>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</si>
  <si>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</si>
  <si>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</si>
  <si>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</si>
  <si>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</si>
  <si>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</si>
  <si>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</si>
  <si>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</si>
  <si>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</si>
  <si>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</si>
  <si>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</si>
  <si>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</si>
  <si>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</si>
  <si>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</si>
  <si>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</si>
  <si>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</si>
  <si>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</si>
  <si>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</si>
  <si>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</si>
  <si>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</si>
  <si>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</si>
  <si>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</si>
  <si>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</si>
  <si>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</si>
  <si>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</si>
  <si>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</si>
  <si>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</si>
  <si>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</si>
  <si>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</si>
  <si>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</si>
  <si>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</si>
  <si>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</si>
  <si>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</si>
  <si>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</si>
  <si>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</si>
  <si>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</si>
  <si>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</si>
  <si>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</si>
  <si>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</si>
  <si>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</si>
  <si>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</si>
  <si>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</si>
  <si>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</si>
  <si>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</si>
  <si>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</si>
  <si>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</si>
  <si>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</si>
  <si>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</si>
  <si>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</si>
  <si>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</si>
  <si>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</si>
  <si>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</si>
  <si>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</si>
  <si>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</si>
  <si>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</si>
  <si>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</si>
  <si>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</si>
  <si>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</si>
  <si>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</si>
  <si>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</si>
  <si>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</si>
  <si>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</si>
  <si>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</si>
  <si>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</si>
  <si>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</si>
  <si>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</si>
  <si>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</si>
  <si>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</si>
  <si>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</si>
  <si>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</si>
  <si>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</si>
  <si>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</si>
  <si>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</si>
  <si>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</si>
  <si>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</si>
  <si>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</si>
  <si>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</si>
  <si>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</si>
  <si>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</si>
  <si>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</si>
  <si>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</si>
  <si>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</si>
  <si>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</si>
  <si>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</si>
  <si>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</si>
  <si>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</si>
  <si>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</si>
  <si>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</si>
  <si>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</si>
  <si>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</si>
  <si>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</si>
  <si>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</si>
  <si>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</si>
  <si>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</si>
  <si>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</si>
  <si>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</si>
  <si>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</si>
  <si>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</si>
  <si>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</si>
  <si>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</si>
  <si>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</si>
  <si>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</si>
  <si>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</si>
  <si>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</si>
  <si>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</si>
  <si>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</si>
  <si>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</si>
  <si>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</si>
  <si>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</si>
  <si>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</si>
  <si>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</si>
  <si>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</si>
  <si>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</si>
  <si>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</si>
  <si>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</si>
  <si>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</si>
  <si>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</si>
  <si>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</si>
  <si>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</si>
  <si>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</si>
  <si>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</si>
  <si>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</si>
  <si>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</si>
  <si>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</si>
  <si>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</si>
  <si>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</si>
  <si>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</si>
  <si>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</si>
  <si>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</si>
  <si>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</si>
  <si>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</si>
  <si>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</si>
  <si>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</si>
  <si>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</si>
  <si>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</si>
  <si>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</si>
  <si>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</si>
  <si>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</si>
  <si>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</si>
  <si>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</si>
  <si>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</si>
  <si>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</si>
  <si>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</si>
  <si>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</si>
  <si>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</si>
  <si>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</si>
  <si>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</si>
  <si>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</si>
  <si>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</si>
  <si>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</si>
  <si>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</si>
  <si>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</si>
  <si>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</si>
  <si>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</si>
  <si>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</si>
  <si>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</si>
  <si>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</si>
  <si>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</si>
  <si>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</si>
  <si>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</si>
  <si>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</si>
  <si>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</si>
  <si>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</si>
  <si>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</si>
  <si>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</si>
  <si>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</si>
  <si>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</si>
  <si>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</si>
  <si>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</si>
  <si>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</si>
  <si>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</si>
  <si>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</si>
  <si>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</si>
  <si>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</si>
  <si>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</si>
  <si>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</si>
  <si>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</si>
  <si>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</si>
  <si>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YURI VLADIMIR RODRIGUEZ RODRIGUEZ</t>
  </si>
  <si>
    <t>ARIEL ALBERTO BERROA MIESES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</si>
  <si>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</si>
  <si>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</si>
  <si>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</si>
  <si>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</si>
  <si>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</si>
  <si>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</si>
  <si>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</si>
  <si>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</si>
  <si>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</si>
  <si>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</si>
  <si>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</si>
  <si>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</si>
  <si>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</si>
  <si>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</si>
  <si>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</si>
  <si>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</si>
  <si>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</si>
  <si>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</si>
  <si>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</si>
  <si>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</si>
  <si>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</si>
  <si>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</si>
  <si>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</si>
  <si>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</si>
  <si>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</si>
  <si>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</si>
  <si>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</si>
  <si>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</si>
  <si>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</si>
  <si>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</si>
  <si>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</si>
  <si>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</si>
  <si>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</si>
  <si>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</si>
  <si>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</si>
  <si>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</si>
  <si>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</si>
  <si>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</si>
  <si>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</si>
  <si>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</si>
  <si>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</si>
  <si>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</si>
  <si>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</si>
  <si>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</si>
  <si>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</si>
  <si>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</si>
  <si>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</si>
  <si>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</si>
  <si>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</si>
  <si>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</si>
  <si>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</si>
  <si>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</si>
  <si>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</si>
  <si>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</si>
  <si>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</si>
  <si>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</si>
  <si>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</si>
  <si>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</si>
  <si>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</si>
  <si>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</si>
  <si>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</si>
  <si>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</si>
  <si>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</si>
  <si>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</si>
  <si>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</si>
  <si>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</si>
  <si>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</si>
  <si>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</si>
  <si>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</si>
  <si>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</si>
  <si>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</si>
  <si>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</si>
  <si>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</si>
  <si>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</si>
  <si>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</si>
  <si>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</si>
  <si>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</si>
  <si>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</si>
  <si>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</si>
  <si>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</si>
  <si>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</si>
  <si>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</si>
  <si>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</si>
  <si>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</si>
  <si>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</si>
  <si>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</si>
  <si>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</si>
  <si>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</si>
  <si>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</si>
  <si>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</si>
  <si>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</si>
  <si>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</si>
  <si>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</si>
  <si>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</si>
  <si>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</si>
  <si>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</si>
  <si>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</si>
  <si>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</si>
  <si>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</si>
  <si>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</si>
  <si>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</si>
  <si>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</si>
  <si>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</si>
  <si>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</si>
  <si>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</si>
  <si>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</si>
  <si>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</si>
  <si>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</si>
  <si>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</si>
  <si>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</si>
  <si>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</si>
  <si>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</si>
  <si>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</si>
  <si>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</si>
  <si>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</si>
  <si>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</si>
  <si>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</si>
  <si>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</si>
  <si>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</si>
  <si>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</si>
  <si>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</si>
  <si>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</si>
  <si>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</si>
  <si>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</si>
  <si>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</si>
  <si>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</si>
  <si>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</si>
  <si>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</si>
  <si>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</si>
  <si>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</si>
  <si>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</si>
  <si>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</si>
  <si>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</si>
  <si>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</si>
  <si>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</si>
  <si>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</si>
  <si>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</si>
  <si>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</si>
  <si>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</si>
  <si>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</si>
  <si>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</si>
  <si>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</si>
  <si>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</si>
  <si>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</si>
  <si>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</si>
  <si>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</si>
  <si>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</si>
  <si>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</si>
  <si>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</si>
  <si>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</si>
  <si>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</si>
  <si>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</si>
  <si>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</si>
  <si>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</si>
  <si>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</si>
  <si>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</si>
  <si>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</si>
  <si>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</si>
  <si>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</si>
  <si>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</si>
  <si>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</si>
  <si>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</si>
  <si>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</si>
  <si>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</si>
  <si>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</si>
  <si>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</si>
  <si>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</si>
  <si>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</si>
  <si>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</si>
  <si>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</si>
  <si>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</si>
  <si>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</si>
  <si>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</si>
  <si>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</si>
  <si>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</si>
  <si>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</si>
  <si>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</si>
  <si>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</si>
  <si>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</si>
  <si>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</si>
  <si>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</si>
  <si>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</si>
  <si>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</si>
  <si>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</si>
  <si>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</si>
  <si>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</si>
  <si>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</si>
  <si>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</si>
  <si>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</si>
  <si>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</si>
  <si>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</si>
  <si>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</si>
  <si>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</si>
  <si>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</si>
  <si>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</si>
  <si>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</si>
  <si>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</si>
  <si>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</si>
  <si>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</si>
  <si>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</si>
  <si>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</si>
  <si>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</si>
  <si>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</si>
  <si>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</si>
  <si>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</si>
  <si>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</si>
  <si>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</si>
  <si>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</si>
  <si>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</si>
  <si>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</si>
  <si>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</si>
  <si>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</si>
  <si>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</si>
  <si>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</si>
  <si>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</si>
  <si>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</si>
  <si>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</si>
  <si>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</si>
  <si>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</si>
  <si>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</si>
  <si>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</si>
  <si>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</si>
  <si>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</si>
  <si>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</si>
  <si>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</si>
  <si>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</si>
  <si>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</si>
  <si>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</si>
  <si>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</si>
  <si>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</si>
  <si>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</si>
  <si>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</si>
  <si>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</si>
  <si>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</si>
  <si>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</si>
  <si>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</si>
  <si>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</si>
  <si>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</si>
  <si>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</si>
  <si>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</si>
  <si>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</si>
  <si>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</si>
  <si>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</si>
  <si>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</si>
  <si>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</si>
  <si>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</si>
  <si>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</si>
  <si>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</si>
  <si>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</si>
  <si>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</si>
  <si>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</si>
  <si>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</si>
  <si>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</si>
  <si>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</si>
  <si>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</si>
  <si>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</si>
  <si>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</si>
  <si>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</si>
  <si>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</si>
  <si>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</si>
  <si>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</si>
  <si>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</si>
  <si>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</si>
  <si>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</si>
  <si>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</si>
  <si>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</si>
  <si>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</si>
  <si>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</si>
  <si>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</si>
  <si>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</si>
  <si>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</si>
  <si>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</si>
  <si>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</si>
  <si>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</si>
  <si>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</si>
  <si>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</si>
  <si>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</si>
  <si>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</si>
  <si>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</si>
  <si>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</si>
  <si>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</si>
  <si>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</si>
  <si>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</si>
  <si>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</si>
  <si>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</si>
  <si>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</si>
  <si>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</si>
  <si>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</si>
  <si>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</si>
  <si>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</si>
  <si>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</si>
  <si>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</si>
  <si>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</si>
  <si>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</si>
  <si>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</si>
  <si>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</si>
  <si>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</si>
  <si>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</si>
  <si>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DAISY VIRLLINIA CAMILO REYES </t>
  </si>
  <si>
    <t xml:space="preserve">GENRYS YOEL DE OLEO MEDINA </t>
  </si>
  <si>
    <t xml:space="preserve">YOSELIN DE LEON NOVA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</si>
  <si>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</si>
  <si>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</si>
  <si>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</si>
  <si>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</si>
  <si>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</si>
  <si>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</si>
  <si>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</si>
  <si>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</si>
  <si>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</si>
  <si>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</si>
  <si>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</si>
  <si>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</si>
  <si>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</si>
  <si>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</si>
  <si>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</si>
  <si>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</si>
  <si>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</si>
  <si>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</si>
  <si>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</si>
  <si>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</si>
  <si>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</si>
  <si>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</si>
  <si>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</si>
  <si>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</si>
  <si>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</si>
  <si>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</si>
  <si>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</si>
  <si>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</si>
  <si>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</si>
  <si>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</si>
  <si>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</si>
  <si>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</si>
  <si>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</si>
  <si>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</si>
  <si>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</si>
  <si>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</si>
  <si>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</si>
  <si>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</si>
  <si>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</si>
  <si>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</si>
  <si>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</si>
  <si>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</si>
  <si>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</si>
  <si>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</si>
  <si>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</si>
  <si>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</si>
  <si>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</si>
  <si>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</si>
  <si>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</si>
  <si>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</si>
  <si>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</si>
  <si>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</si>
  <si>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</si>
  <si>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</si>
  <si>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</si>
  <si>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</si>
  <si>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</si>
  <si>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</si>
  <si>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</si>
  <si>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</si>
  <si>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</si>
  <si>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</si>
  <si>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</si>
  <si>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</si>
  <si>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</si>
  <si>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</si>
  <si>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</si>
  <si>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</si>
  <si>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</si>
  <si>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</si>
  <si>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</si>
  <si>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</si>
  <si>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</si>
  <si>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</si>
  <si>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</si>
  <si>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</si>
  <si>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</si>
  <si>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</si>
  <si>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</si>
  <si>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</si>
  <si>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</si>
  <si>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</si>
  <si>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</si>
  <si>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</si>
  <si>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</si>
  <si>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</si>
  <si>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</si>
  <si>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</si>
  <si>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</si>
  <si>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</si>
  <si>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</si>
  <si>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</si>
  <si>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</si>
  <si>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</si>
  <si>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</si>
  <si>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</si>
  <si>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</si>
  <si>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</si>
  <si>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</si>
  <si>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</si>
  <si>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</si>
  <si>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</si>
  <si>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</si>
  <si>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</si>
  <si>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</si>
  <si>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</si>
  <si>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</si>
  <si>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</si>
  <si>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</si>
  <si>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</si>
  <si>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</si>
  <si>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</si>
  <si>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</si>
  <si>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</si>
  <si>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</si>
  <si>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</si>
  <si>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</si>
  <si>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</si>
  <si>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</si>
  <si>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</si>
  <si>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</si>
  <si>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</si>
  <si>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</si>
  <si>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</si>
  <si>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</si>
  <si>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ANGEL BARTOLO NOVAS PEREZ </t>
  </si>
  <si>
    <t xml:space="preserve">EDUARD NICOLAS FELIZ JOSE </t>
  </si>
  <si>
    <t xml:space="preserve">PAPITO CONTRERAS DE LOS SANTOS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</si>
  <si>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</si>
  <si>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</si>
  <si>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</si>
  <si>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</si>
  <si>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</si>
  <si>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</si>
  <si>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</si>
  <si>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</si>
  <si>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</si>
  <si>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</si>
  <si>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</si>
  <si>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</si>
  <si>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</si>
  <si>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</si>
  <si>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</si>
  <si>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</si>
  <si>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</si>
  <si>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</si>
  <si>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</si>
  <si>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</si>
  <si>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</si>
  <si>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</si>
  <si>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</si>
  <si>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</si>
  <si>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</si>
  <si>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</si>
  <si>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</si>
  <si>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</si>
  <si>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</si>
  <si>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</si>
  <si>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</si>
  <si>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</si>
  <si>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</si>
  <si>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</si>
  <si>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</si>
  <si>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</si>
  <si>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</si>
  <si>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</si>
  <si>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</si>
  <si>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</si>
  <si>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</si>
  <si>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</si>
  <si>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</si>
  <si>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ALVIN MAYOBANEX ROJAS DEL ROSARIO</t>
  </si>
  <si>
    <t>DISEÑADOR GRAFICO</t>
  </si>
  <si>
    <t>RAMON RADHAMES GUZMAN JIMENEZ</t>
  </si>
  <si>
    <t>LUIS RAMON SANTANA HEREDIA</t>
  </si>
  <si>
    <t>WILLY MEDRANO MEDRANO</t>
  </si>
  <si>
    <t>IVETTE GARCIA VARGAS</t>
  </si>
  <si>
    <t>DEPARTAMENTO DE CUARENTENA ANIMAL</t>
  </si>
  <si>
    <t>MARTIN CANALS MARTIN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</si>
  <si>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</si>
  <si>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</si>
  <si>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</si>
  <si>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</si>
  <si>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</si>
  <si>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</si>
  <si>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</si>
  <si>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</si>
  <si>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</si>
  <si>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</si>
  <si>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</si>
  <si>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</si>
  <si>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</si>
  <si>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</si>
  <si>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</si>
  <si>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</si>
  <si>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</si>
  <si>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</si>
  <si>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</si>
  <si>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</si>
  <si>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</si>
  <si>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</si>
  <si>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</si>
  <si>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</si>
  <si>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</si>
  <si>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</si>
  <si>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</si>
  <si>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</si>
  <si>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</si>
  <si>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</si>
  <si>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MARGARITO ANTIGUA FERRER</t>
  </si>
  <si>
    <t>ZACARIAS PORFIRIO RAMIREZ DE LA ROS</t>
  </si>
  <si>
    <t>JOSE MANUEL ANGOMAS</t>
  </si>
  <si>
    <t>JOSE MIGUEL GONZALEZ RODRIGUEZ</t>
  </si>
  <si>
    <t>MICHAEL MIGUEL ALVAREZ DELIZ</t>
  </si>
  <si>
    <t>OSCAR ANTONIO MOLINA FRANCISCO</t>
  </si>
  <si>
    <t>CARLOS FABIAN ENCARNACION MARTINEZ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</si>
  <si>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</si>
  <si>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</si>
  <si>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</si>
  <si>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</si>
  <si>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</si>
  <si>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</si>
  <si>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</si>
  <si>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</si>
  <si>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</si>
  <si>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</si>
  <si>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</si>
  <si>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</si>
  <si>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</si>
  <si>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</si>
  <si>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</si>
  <si>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</si>
  <si>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</si>
  <si>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</si>
  <si>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</si>
  <si>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</si>
  <si>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</si>
  <si>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</si>
  <si>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</si>
  <si>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</si>
  <si>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</si>
  <si>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</si>
  <si>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</si>
  <si>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</si>
  <si>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</si>
  <si>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</si>
  <si>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</si>
  <si>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</si>
  <si>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</si>
  <si>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</si>
  <si>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</si>
  <si>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</si>
  <si>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</si>
  <si>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</si>
  <si>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</si>
  <si>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</si>
  <si>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</si>
  <si>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</si>
  <si>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</si>
  <si>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</si>
  <si>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</si>
  <si>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</si>
  <si>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</si>
  <si>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</si>
  <si>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</si>
  <si>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</si>
  <si>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</si>
  <si>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</si>
  <si>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</si>
  <si>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</si>
  <si>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</si>
  <si>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</si>
  <si>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</si>
  <si>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</si>
  <si>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</si>
  <si>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</si>
  <si>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</si>
  <si>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</si>
  <si>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08/11/2022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</si>
  <si>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</si>
  <si>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</si>
  <si>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</si>
  <si>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</si>
  <si>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</si>
  <si>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</si>
  <si>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</si>
  <si>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</si>
  <si>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</si>
  <si>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</si>
  <si>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</si>
  <si>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</si>
  <si>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</si>
  <si>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</si>
  <si>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</si>
  <si>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</si>
  <si>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</si>
  <si>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</si>
  <si>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</si>
  <si>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</si>
  <si>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</si>
  <si>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</si>
  <si>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</si>
  <si>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</si>
  <si>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</si>
  <si>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</si>
  <si>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</si>
  <si>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</si>
  <si>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</si>
  <si>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</si>
  <si>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</si>
  <si>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</si>
  <si>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</si>
  <si>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</si>
  <si>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</si>
  <si>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</si>
  <si>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</si>
  <si>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</si>
  <si>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</si>
  <si>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</si>
  <si>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</si>
  <si>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</si>
  <si>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</si>
  <si>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</si>
  <si>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</si>
  <si>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</si>
  <si>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</si>
  <si>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</si>
  <si>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</si>
  <si>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</si>
  <si>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</si>
  <si>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</si>
  <si>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</si>
  <si>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</si>
  <si>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</si>
  <si>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</si>
  <si>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</si>
  <si>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</si>
  <si>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</si>
  <si>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</si>
  <si>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</si>
  <si>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</si>
  <si>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</si>
  <si>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</si>
  <si>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</si>
  <si>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</si>
  <si>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</si>
  <si>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</si>
  <si>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</si>
  <si>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</si>
  <si>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</si>
  <si>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</si>
  <si>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</si>
  <si>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</si>
  <si>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</si>
  <si>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</si>
  <si>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DIRECTORA GENERAL</t>
  </si>
  <si>
    <t>REYNALDO ANDRES REYES ROQUE</t>
  </si>
  <si>
    <t>YANCARLOS TEODORO ENCARNACION</t>
  </si>
  <si>
    <t>CRISTIAN DOMINGUEZ DIFO</t>
  </si>
  <si>
    <t>CASIMIRO CALDERON CALDERON</t>
  </si>
  <si>
    <t>TECNICO ARCHIVISTA</t>
  </si>
  <si>
    <t>MARIA MAGDALENA PEGUERO</t>
  </si>
  <si>
    <t>WANDER MIGUELY GUZMAN GUZMAN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</si>
  <si>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</si>
  <si>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</si>
  <si>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</si>
  <si>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</si>
  <si>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</si>
  <si>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</si>
  <si>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</si>
  <si>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</si>
  <si>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>SERAFIN MUÑOZ DE LA ROSA</t>
  </si>
  <si>
    <t>ROSSMERY MEDINA ARIAS</t>
  </si>
  <si>
    <t>CARLOS JULIO RODRIGUEZ VENTURA</t>
  </si>
  <si>
    <t>GIANNA ISABELLA PINNA POLANCO</t>
  </si>
  <si>
    <t>ANNY NIOSOTY MERCEDES RAMIREZ</t>
  </si>
  <si>
    <t>JOSE ALBERTO VALERIO BERNARD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</si>
  <si>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</si>
  <si>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</si>
  <si>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</si>
  <si>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</si>
  <si>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</si>
  <si>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</si>
  <si>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</si>
  <si>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</si>
  <si>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</si>
  <si>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</si>
  <si>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</si>
  <si>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</si>
  <si>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</si>
  <si>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</si>
  <si>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</si>
  <si>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</si>
  <si>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</si>
  <si>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</si>
  <si>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</si>
  <si>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</si>
  <si>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</si>
  <si>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</si>
  <si>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</si>
  <si>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</si>
  <si>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</si>
  <si>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</si>
  <si>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</si>
  <si>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</si>
  <si>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</si>
  <si>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</si>
  <si>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</si>
  <si>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</si>
  <si>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</si>
  <si>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</si>
  <si>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</si>
  <si>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</si>
  <si>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</si>
  <si>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</si>
  <si>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</si>
  <si>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</si>
  <si>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</si>
  <si>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</si>
  <si>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</si>
  <si>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</si>
  <si>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01/07/2023</t>
  </si>
  <si>
    <t>GLORIVE DE LA ALTAGRACIA LOPEZ DE SALO</t>
  </si>
  <si>
    <t>ENCARDADA DE LA DIVICION DE NORMAS DE ANALISIS DE RIESGO</t>
  </si>
  <si>
    <t>DIVISION DE NORMAS DE ANALISIS DE RIESGO</t>
  </si>
  <si>
    <t>SHEILA Y. GUZMAN MOLINA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</si>
  <si>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</si>
  <si>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</si>
  <si>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</si>
  <si>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</si>
  <si>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</si>
  <si>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</si>
  <si>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</si>
  <si>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</si>
  <si>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</si>
  <si>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</si>
  <si>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</si>
  <si>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</si>
  <si>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</si>
  <si>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</si>
  <si>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</si>
  <si>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</si>
  <si>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</si>
  <si>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</si>
  <si>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LUIS A. MORETA BOCIO</t>
  </si>
  <si>
    <t>JUNIOR SANTANA GONZALEZ</t>
  </si>
  <si>
    <t>BRAYNER SOLER LUIS</t>
  </si>
  <si>
    <t>01/10/2023</t>
  </si>
  <si>
    <t>ANTONIO HUNGRIA BILLILO</t>
  </si>
  <si>
    <t>JULIO POLANCO NUÑEZ</t>
  </si>
  <si>
    <t>JOSE MIGUEL MANZANILLO MARTE</t>
  </si>
  <si>
    <t>EDUARD EDDY PERDOMO HEREDIA</t>
  </si>
  <si>
    <t>MANUELA SOHEMI ALMONTE CABA</t>
  </si>
  <si>
    <t>NESTOR JUAN PEREZ UCETA</t>
  </si>
  <si>
    <t>FELIPE LECLER PERALTA</t>
  </si>
  <si>
    <t>FRANCIS CAROLINA MARTINEZ CRUZ</t>
  </si>
  <si>
    <t>MIGUEL ARCENIO ALCANTARA DIAZ</t>
  </si>
  <si>
    <t>TEOFILO JIMENEZ SOLIS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</si>
  <si>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</si>
  <si>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</si>
  <si>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</si>
  <si>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</si>
  <si>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</si>
  <si>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</si>
  <si>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FURCANO DE JESUS TEJADA PEÑA</t>
  </si>
  <si>
    <t>DEMI YAMILE GARCIA DANIEL</t>
  </si>
  <si>
    <t>JULIO ALBERTO MORILLO ZABALA</t>
  </si>
  <si>
    <t>RONALDO DE JESUS GARCIA GRULLON</t>
  </si>
  <si>
    <t>XAVIER EDUARDO RINCON GONZALEZ</t>
  </si>
  <si>
    <t>MARIA ROCIO GOMEZ SANCHEZ</t>
  </si>
  <si>
    <t>CARLOS MANUEL ORTEGA SEGURA</t>
  </si>
  <si>
    <t>NANCY ALTAGRACIA MARTINEZ DE LA CRUZ</t>
  </si>
  <si>
    <t>CAMILA MARIA ACOSTA ACOSTA</t>
  </si>
  <si>
    <t>NICOLE DENISSE TRINIDAD ROSARIO</t>
  </si>
  <si>
    <t>MARIA ELIZABETH  PALMERO VALERIO</t>
  </si>
  <si>
    <t xml:space="preserve">ANDERSON ALCANTARA ALCANTARA </t>
  </si>
  <si>
    <t>01/11/2023</t>
  </si>
  <si>
    <t>DAVID ALEJANDRO NOVAS MEDINA</t>
  </si>
  <si>
    <t>JEFRY JOSE SERRATA</t>
  </si>
  <si>
    <t>GERARDO FRIAS CASTILLO</t>
  </si>
  <si>
    <t>DALISA FLORENTINO VARGAS</t>
  </si>
  <si>
    <t>TECNICO EN COMPRAS</t>
  </si>
  <si>
    <t>ANALISTA DE PRESUPUESTO</t>
  </si>
  <si>
    <t>PERIODO PROBATORIO</t>
  </si>
  <si>
    <t>ENCARGADA DE DEPARTAMENTO DE PANIFICACION Y DESARROLLO</t>
  </si>
  <si>
    <t>CRISTIAN FAMILIA FAMILIA</t>
  </si>
  <si>
    <t>PEDRO JOSE BERROA</t>
  </si>
  <si>
    <t>01/12/2023</t>
  </si>
  <si>
    <t>DEIBINSON TERRERO FELIZ</t>
  </si>
  <si>
    <t>SARAH MARIA DE LA CRUZ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</si>
  <si>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</si>
  <si>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</si>
  <si>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</si>
  <si>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</si>
  <si>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</si>
  <si>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</si>
  <si>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ELVIN NICOLAS MONTALVO GONZALEZ</t>
  </si>
  <si>
    <t>MARLIN INMACULADA ESPINOSA MERCEDES</t>
  </si>
  <si>
    <t>ARIANNA ANDREINA PEREZ MATOS</t>
  </si>
  <si>
    <t>JOSECITO PEREZ GONZALEZ</t>
  </si>
  <si>
    <t>ISAIAS FERRERAS MATOS</t>
  </si>
  <si>
    <t>RADHAME RAMIREZ FLORIAN</t>
  </si>
  <si>
    <t>AUGUSTO GOMEZ SEGURA</t>
  </si>
  <si>
    <t>ARIEL MONTERO MONTERO</t>
  </si>
  <si>
    <t>JORGE LUIS CRUZ</t>
  </si>
  <si>
    <t>CLARA LUZ MAGALLANES ROMERO</t>
  </si>
  <si>
    <t>LUIS ALBERTO MATOS DE OLEO</t>
  </si>
  <si>
    <t xml:space="preserve">MAYOBANEX PAULINO ACOSTA </t>
  </si>
  <si>
    <t>CESAR RUBEN ESCANIO SEGURA</t>
  </si>
  <si>
    <t>ESDRAS STERLING RODRIGUEZ CUELLO</t>
  </si>
  <si>
    <t>LUIS VIANELO PERDOMO FIGUEREO</t>
  </si>
  <si>
    <t>GERARDO RAFAEL DE JESUS MALKUN PARA</t>
  </si>
  <si>
    <t>01/01/2024</t>
  </si>
  <si>
    <t>FELIX PAUL BATISTA DE LA CRUZ</t>
  </si>
  <si>
    <t>CLAUDIA ELIZABETH CARABALLO FELIZ</t>
  </si>
  <si>
    <t>DIRECCION REGIONALSUR</t>
  </si>
  <si>
    <t>SOLANCHI MIGUELINA TRONCOSO NUÑEZ</t>
  </si>
  <si>
    <t>BEATRIZ MARIA VENTURA BOCIO</t>
  </si>
  <si>
    <t>LAURA ESTHER DIAZ ROSARIO</t>
  </si>
  <si>
    <t>ANDREINA SANCHEZ DELGADO</t>
  </si>
  <si>
    <t>GREGORY ISACC MORILLO</t>
  </si>
  <si>
    <t>01/12/2024</t>
  </si>
  <si>
    <t xml:space="preserve">ENCARGADO ADMINISTRATIVO </t>
  </si>
  <si>
    <t>DOLORES YESIREL GOMEZ LIRIANO</t>
  </si>
  <si>
    <t>KIANNYS TAVERAS FERNANDEZ</t>
  </si>
  <si>
    <t>VICTOR E. CARRERAS GOMEZ</t>
  </si>
  <si>
    <t>DEYSIS DANIELA DURAN REYNSO</t>
  </si>
  <si>
    <t>FREDERICK TORRES CABRERA</t>
  </si>
  <si>
    <t>ELADINCON TEJADA VALERIO</t>
  </si>
  <si>
    <t>MILDRED DE JESUS MARTINEZ TORRES</t>
  </si>
  <si>
    <t xml:space="preserve">SECRETARIA </t>
  </si>
  <si>
    <t>ESMERLYN LOEIDY RODRIGUEZ FERRERAS</t>
  </si>
  <si>
    <t>BEILIN RODRIGUEZ GARCIA</t>
  </si>
  <si>
    <t>INSPECTOR DE TRANSITO INTERNO</t>
  </si>
  <si>
    <t>JOSE MARIA FLORES RAMIREZ</t>
  </si>
  <si>
    <t>MELQUISEDEC AVELINO DÍAZ</t>
  </si>
  <si>
    <t>01/03/2024</t>
  </si>
  <si>
    <t>JANLES ELIAS CONTRERAS MEJIA</t>
  </si>
  <si>
    <t>ARAVEL EGUREN SANTOS</t>
  </si>
  <si>
    <t>RANDOL ADONIS HERASME MEDINA</t>
  </si>
  <si>
    <t>ANAILYS ELIZABETH SANTOS SANCHEZ</t>
  </si>
  <si>
    <t>JUNIOR OTAÑEZ</t>
  </si>
  <si>
    <t>MANUEL ARGENIS VERAS NOESI</t>
  </si>
  <si>
    <t>DARLENY MARTINEZ JAQUEZ</t>
  </si>
  <si>
    <t>PAOLA DE LOS SANTOS HENRIQUEZ</t>
  </si>
  <si>
    <t>RAMON ANTONIO SANTANA</t>
  </si>
  <si>
    <t>OLICERQUI FUGUEREO VARGAS</t>
  </si>
  <si>
    <t>JUAN DANIEL GARCIA GUTIERREZ</t>
  </si>
  <si>
    <t>01/02/2024</t>
  </si>
  <si>
    <t>01/04/2024</t>
  </si>
  <si>
    <t>15/11/2023</t>
  </si>
  <si>
    <t>JUAN  BAUTISTA PEREZ ROJAS</t>
  </si>
  <si>
    <t>LUIS LEBRON SANTANA</t>
  </si>
  <si>
    <t>MARIA SUSANA DE LA CRUZ CALCAÑO</t>
  </si>
  <si>
    <t>JOSE DAVID PEREZ CUEVAS</t>
  </si>
  <si>
    <t>ERIKA NOEMI MINAYA CRISOSTOMO</t>
  </si>
  <si>
    <t>JOSE ALEXANDER ABREU FLORENTINO</t>
  </si>
  <si>
    <t>MARIA DE LOS ANGELES MONTAS</t>
  </si>
  <si>
    <t xml:space="preserve">LEONANDO RODRIGUEZ TEJADA </t>
  </si>
  <si>
    <t>EDGAR RAMON RODRIGUEZ TAVAREZ</t>
  </si>
  <si>
    <t>JHORDYS M. PEREZ MATOS</t>
  </si>
  <si>
    <t>WILSON A. RUIZ MATOS</t>
  </si>
  <si>
    <t>NELSON ANTONIO ALVAREZ RODRIGUEZ</t>
  </si>
  <si>
    <t>AYUDANTE TRANSITO INTERNO</t>
  </si>
  <si>
    <t>NICAURYS ALTAGRACIA SANTOS PEREZ</t>
  </si>
  <si>
    <t xml:space="preserve">MATILDE PEÑA TORIBIO </t>
  </si>
  <si>
    <t>JUAN CARLOS RAMIREZ PEREZ</t>
  </si>
  <si>
    <t>PEDRO ARISON CONTRERAS</t>
  </si>
  <si>
    <t>SANTA MARTINA MATOS VIZCAINO</t>
  </si>
  <si>
    <t>AUXILIAR ADMINISTRATIVO II</t>
  </si>
  <si>
    <t>REYNALDO DAVID MARMOLEJOS URIBE</t>
  </si>
  <si>
    <t>MENSAJERO</t>
  </si>
  <si>
    <t>ABEL MADERA ESPINAL</t>
  </si>
  <si>
    <t>NOMINA DE EMPLEADOS NOVIEMBRE  2023 FIJOS</t>
  </si>
  <si>
    <t>NOMINA DE EMPLEADOS NOVIEMBRE 2023 NOMBRAMIENTOS TEMPORALES</t>
  </si>
  <si>
    <t>JORGE LUIS PARRA LOPEZ</t>
  </si>
  <si>
    <t xml:space="preserve">ALEJANDRO JOSE MOQUETE JIMINIAN </t>
  </si>
  <si>
    <t xml:space="preserve">NATALI GONZALEZ DE LOS SANTOS </t>
  </si>
  <si>
    <t>VETERINARIO</t>
  </si>
  <si>
    <t>NOMINA DE EMPLEADOS NOVIEMBRE 2023 TRAMITE DE PENSION</t>
  </si>
  <si>
    <t>NOMINA DE EMPLEADOS NOVIEMBRE 2023 PERIODO PROBATORIO</t>
  </si>
  <si>
    <t xml:space="preserve">NOMINA DE EMPLEADOS NOVIEMBRE 2023 SUPLENCIA </t>
  </si>
  <si>
    <t xml:space="preserve">NOMINA DE EMPLEADOS NOVIEMBRE 2023 INTERINATO </t>
  </si>
  <si>
    <t>NOMINA DE EMPLEADOS NOVIEMBRE  2023 PROGRAMAS</t>
  </si>
  <si>
    <t>NOMINA DE EMPLEADOS NOVIEMBRE 2023 INTERNA</t>
  </si>
  <si>
    <t>NOMINAS INTERNAS DE EMPLEADOS NOVIEMBRE 2023</t>
  </si>
  <si>
    <t>SANTO MARTIN FRANCO BAEZ</t>
  </si>
  <si>
    <t xml:space="preserve">HARRISON O' NILL  SABUA LEBRON </t>
  </si>
  <si>
    <t xml:space="preserve">ROLLER CUEVAS ROCHA </t>
  </si>
  <si>
    <t>DOMINGO GOMEZ TORREZ</t>
  </si>
  <si>
    <t xml:space="preserve">SABAS ARGENCIANO HENRIQUEZ PEÑA </t>
  </si>
  <si>
    <t>01/05/2024</t>
  </si>
  <si>
    <t>09/10/2023</t>
  </si>
  <si>
    <t>09/04/2024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</si>
</sst>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9" formatCode="_-* #,##0.00\ _€_-;\-* #,##0.00\ _€_-;_-* &quot;-&quot;??\ _€_-;_-@_-"/>
    <numFmt numFmtId="183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83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Alignment="1">
      <alignment wrapText="1"/>
    </xf>
    <xf numFmtId="43" fontId="1" fillId="0" borderId="0" xfId="2" applyFont="1" applyAlignment="1">
      <alignment wrapText="1"/>
    </xf>
    <xf numFmtId="43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83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NumberFormat="1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Fill="1" applyAlignment="1">
      <alignment wrapText="1"/>
    </xf>
    <xf numFmtId="43" fontId="3" fillId="0" borderId="0" xfId="2" applyFont="1" applyFill="1" applyAlignment="1">
      <alignment horizontal="center" wrapText="1"/>
    </xf>
    <xf numFmtId="43" fontId="1" fillId="0" borderId="0" xfId="2" applyFont="1" applyAlignment="1">
      <alignment wrapText="1"/>
    </xf>
    <xf numFmtId="0" fontId="0" fillId="0" borderId="0" xfId="0" applyAlignment="1">
      <alignment horizontal="left"/>
    </xf>
    <xf numFmtId="0" fontId="4" fillId="4" borderId="0" xfId="0" applyFont="1" applyFill="1" applyAlignment="1">
      <alignment wrapText="1"/>
    </xf>
    <xf numFmtId="43" fontId="4" fillId="4" borderId="0" xfId="2" applyFont="1" applyFill="1" applyAlignment="1">
      <alignment wrapText="1"/>
    </xf>
    <xf numFmtId="0" fontId="0" fillId="4" borderId="0" xfId="0" applyFill="1" applyAlignment="1">
      <alignment wrapText="1"/>
    </xf>
    <xf numFmtId="4" fontId="0" fillId="4" borderId="0" xfId="0" applyNumberFormat="1" applyFill="1"/>
    <xf numFmtId="0" fontId="0" fillId="4" borderId="0" xfId="0" applyFill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43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428625</xdr:colOff>
      <xdr:row>1</xdr:row>
      <xdr:rowOff>276225</xdr:rowOff>
    </xdr:to>
    <xdr:pic>
      <xdr:nvPicPr>
        <xdr:cNvPr id="3251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32520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6</xdr:col>
      <xdr:colOff>1114425</xdr:colOff>
      <xdr:row>0</xdr:row>
      <xdr:rowOff>857250</xdr:rowOff>
    </xdr:to>
    <xdr:pic>
      <xdr:nvPicPr>
        <xdr:cNvPr id="3634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38100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3634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3723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3723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2381250</xdr:colOff>
      <xdr:row>3</xdr:row>
      <xdr:rowOff>190500</xdr:rowOff>
    </xdr:to>
    <xdr:pic>
      <xdr:nvPicPr>
        <xdr:cNvPr id="2752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2752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3055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647700</xdr:colOff>
      <xdr:row>0</xdr:row>
      <xdr:rowOff>0</xdr:rowOff>
    </xdr:from>
    <xdr:to>
      <xdr:col>6</xdr:col>
      <xdr:colOff>695325</xdr:colOff>
      <xdr:row>1</xdr:row>
      <xdr:rowOff>28575</xdr:rowOff>
    </xdr:to>
    <xdr:pic>
      <xdr:nvPicPr>
        <xdr:cNvPr id="3055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31568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3156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3863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3863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38634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0</xdr:row>
      <xdr:rowOff>0</xdr:rowOff>
    </xdr:from>
    <xdr:to>
      <xdr:col>5</xdr:col>
      <xdr:colOff>1952625</xdr:colOff>
      <xdr:row>0</xdr:row>
      <xdr:rowOff>857250</xdr:rowOff>
    </xdr:to>
    <xdr:pic>
      <xdr:nvPicPr>
        <xdr:cNvPr id="3863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3928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3928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1952625</xdr:colOff>
      <xdr:row>2</xdr:row>
      <xdr:rowOff>133350</xdr:rowOff>
    </xdr:to>
    <xdr:pic>
      <xdr:nvPicPr>
        <xdr:cNvPr id="4100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1</xdr:col>
      <xdr:colOff>1962150</xdr:colOff>
      <xdr:row>2</xdr:row>
      <xdr:rowOff>142875</xdr:rowOff>
    </xdr:to>
    <xdr:pic>
      <xdr:nvPicPr>
        <xdr:cNvPr id="4100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4100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1572"/>
  <sheetViews>
    <sheetView topLeftCell="A779" zoomScaleNormal="100" workbookViewId="0">
      <selection activeCell="C796" sqref="C796"/>
    </sheetView>
  </sheetViews>
  <sheetFormatPr baseColWidth="10" defaultRowHeight="24.75" customHeight="1" x14ac:dyDescent="0.25"/>
  <cols>
    <col min="1" max="1" width="4.42578125" style="1" bestFit="1" customWidth="1"/>
    <col min="2" max="2" width="40.140625" style="1" customWidth="1"/>
    <col min="3" max="3" width="41.28515625" style="1" customWidth="1"/>
    <col min="4" max="4" width="29.85546875" style="1" customWidth="1"/>
    <col min="5" max="5" width="25" style="1" customWidth="1"/>
    <col min="6" max="6" width="17.85546875" style="1" customWidth="1"/>
    <col min="7" max="7" width="19.42578125" style="26" bestFit="1" customWidth="1"/>
    <col min="8" max="8" width="10.85546875" style="1" customWidth="1"/>
    <col min="9" max="9" width="16.5703125" style="26" bestFit="1" customWidth="1"/>
    <col min="10" max="10" width="13.5703125" style="26" bestFit="1" customWidth="1"/>
    <col min="11" max="11" width="17.42578125" style="26" bestFit="1" customWidth="1"/>
    <col min="12" max="12" width="20" style="26" bestFit="1" customWidth="1"/>
    <col min="13" max="13" width="14.42578125" style="26" bestFit="1" customWidth="1"/>
    <col min="14" max="14" width="14.5703125" style="26" bestFit="1" customWidth="1"/>
    <col min="15" max="15" width="15.5703125" style="26" bestFit="1" customWidth="1"/>
    <col min="16" max="16" width="11.42578125" style="1" customWidth="1"/>
    <col min="17" max="16384" width="11.42578125" style="1"/>
  </cols>
  <sheetData>
    <row r="1" spans="1:16" ht="24.7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24.75" customHeight="1" x14ac:dyDescent="0.25">
      <c r="A2" s="64" t="s">
        <v>724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6" ht="15" x14ac:dyDescent="0.25">
      <c r="B3" s="64" t="s">
        <v>729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2"/>
    </row>
    <row r="4" spans="1:16" ht="15" customHeight="1" x14ac:dyDescent="0.25">
      <c r="A4" s="64" t="s">
        <v>730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2"/>
    </row>
    <row r="5" spans="1:16" ht="19.5" customHeight="1" x14ac:dyDescent="0.25">
      <c r="A5" s="67" t="s">
        <v>731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 ht="21.75" customHeight="1" x14ac:dyDescent="0.35">
      <c r="A6" s="68" t="s">
        <v>1420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6" s="40" customFormat="1" ht="23.25" customHeight="1" x14ac:dyDescent="0.25">
      <c r="D7" s="40" t="s">
        <v>0</v>
      </c>
      <c r="G7" s="41" t="s">
        <v>1</v>
      </c>
      <c r="I7" s="41"/>
      <c r="J7" s="41" t="s">
        <v>2</v>
      </c>
      <c r="K7" s="41" t="s">
        <v>3</v>
      </c>
      <c r="L7" s="41" t="s">
        <v>4</v>
      </c>
      <c r="M7" s="41"/>
      <c r="N7" s="41" t="s">
        <v>5</v>
      </c>
      <c r="O7" s="41"/>
    </row>
    <row r="8" spans="1:16" s="27" customFormat="1" ht="33" customHeight="1" x14ac:dyDescent="0.25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732</v>
      </c>
      <c r="G8" s="3" t="s">
        <v>11</v>
      </c>
      <c r="H8" s="27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6" ht="24.75" customHeight="1" x14ac:dyDescent="0.25">
      <c r="A9" s="4">
        <v>1</v>
      </c>
      <c r="B9" s="4" t="s">
        <v>106</v>
      </c>
      <c r="C9" s="4" t="s">
        <v>1168</v>
      </c>
      <c r="D9" s="4" t="s">
        <v>107</v>
      </c>
      <c r="E9" s="4" t="s">
        <v>727</v>
      </c>
      <c r="F9" s="4" t="s">
        <v>733</v>
      </c>
      <c r="G9" s="14">
        <v>240000</v>
      </c>
      <c r="H9" s="4">
        <v>0</v>
      </c>
      <c r="I9" s="14">
        <v>240000</v>
      </c>
      <c r="J9" s="14">
        <f t="shared" ref="J9:J20" si="0">+G9*2.87%</f>
        <v>6888</v>
      </c>
      <c r="K9" s="14">
        <v>45439.519999999997</v>
      </c>
      <c r="L9" s="14">
        <v>5685.41</v>
      </c>
      <c r="M9" s="14">
        <v>425</v>
      </c>
      <c r="N9" s="14">
        <f>+J9+K9+L9+M9</f>
        <v>58437.929999999993</v>
      </c>
      <c r="O9" s="14">
        <f>+G9-N9</f>
        <v>181562.07</v>
      </c>
    </row>
    <row r="10" spans="1:16" ht="24.75" customHeight="1" x14ac:dyDescent="0.25">
      <c r="A10" s="4">
        <v>2</v>
      </c>
      <c r="B10" s="4" t="s">
        <v>111</v>
      </c>
      <c r="C10" s="4" t="s">
        <v>1168</v>
      </c>
      <c r="D10" s="4" t="s">
        <v>112</v>
      </c>
      <c r="E10" s="4" t="s">
        <v>727</v>
      </c>
      <c r="F10" s="4" t="s">
        <v>733</v>
      </c>
      <c r="G10" s="14">
        <v>100000</v>
      </c>
      <c r="H10" s="4">
        <v>0</v>
      </c>
      <c r="I10" s="14">
        <v>100000</v>
      </c>
      <c r="J10" s="14">
        <f t="shared" si="0"/>
        <v>2870</v>
      </c>
      <c r="K10" s="14">
        <v>12105.37</v>
      </c>
      <c r="L10" s="14">
        <v>3040</v>
      </c>
      <c r="M10" s="14">
        <v>25</v>
      </c>
      <c r="N10" s="14">
        <f t="shared" ref="N10:N72" si="1">+J10+K10+L10+M10</f>
        <v>18040.370000000003</v>
      </c>
      <c r="O10" s="14">
        <f t="shared" ref="O10:O72" si="2">+G10-N10</f>
        <v>81959.63</v>
      </c>
    </row>
    <row r="11" spans="1:16" ht="24.75" customHeight="1" x14ac:dyDescent="0.25">
      <c r="A11" s="4">
        <v>3</v>
      </c>
      <c r="B11" s="4" t="s">
        <v>119</v>
      </c>
      <c r="C11" s="4" t="s">
        <v>1168</v>
      </c>
      <c r="D11" s="4" t="s">
        <v>120</v>
      </c>
      <c r="E11" s="4" t="s">
        <v>727</v>
      </c>
      <c r="F11" s="4" t="s">
        <v>733</v>
      </c>
      <c r="G11" s="14">
        <v>80000</v>
      </c>
      <c r="H11" s="4">
        <v>0</v>
      </c>
      <c r="I11" s="14">
        <v>80000</v>
      </c>
      <c r="J11" s="14">
        <f t="shared" si="0"/>
        <v>2296</v>
      </c>
      <c r="K11" s="31">
        <v>6615.32</v>
      </c>
      <c r="L11" s="14">
        <v>2432</v>
      </c>
      <c r="M11" s="31">
        <v>3199.76</v>
      </c>
      <c r="N11" s="14">
        <f t="shared" si="1"/>
        <v>14543.08</v>
      </c>
      <c r="O11" s="14">
        <f t="shared" si="2"/>
        <v>65456.92</v>
      </c>
    </row>
    <row r="12" spans="1:16" ht="24.75" customHeight="1" x14ac:dyDescent="0.25">
      <c r="A12" s="4">
        <v>4</v>
      </c>
      <c r="B12" s="4" t="s">
        <v>447</v>
      </c>
      <c r="C12" s="4" t="s">
        <v>1168</v>
      </c>
      <c r="D12" s="4" t="s">
        <v>127</v>
      </c>
      <c r="E12" s="4" t="s">
        <v>726</v>
      </c>
      <c r="F12" s="4" t="s">
        <v>734</v>
      </c>
      <c r="G12" s="14">
        <v>35000</v>
      </c>
      <c r="H12" s="4">
        <v>0</v>
      </c>
      <c r="I12" s="14">
        <v>35000</v>
      </c>
      <c r="J12" s="14">
        <f t="shared" si="0"/>
        <v>1004.5</v>
      </c>
      <c r="K12" s="14">
        <v>0</v>
      </c>
      <c r="L12" s="14">
        <v>1064</v>
      </c>
      <c r="M12" s="14">
        <v>25</v>
      </c>
      <c r="N12" s="14">
        <f t="shared" si="1"/>
        <v>2093.5</v>
      </c>
      <c r="O12" s="14">
        <f t="shared" si="2"/>
        <v>32906.5</v>
      </c>
    </row>
    <row r="13" spans="1:16" ht="24.75" customHeight="1" x14ac:dyDescent="0.25">
      <c r="A13" s="4">
        <v>5</v>
      </c>
      <c r="B13" s="4" t="s">
        <v>429</v>
      </c>
      <c r="C13" s="4" t="s">
        <v>1168</v>
      </c>
      <c r="D13" s="4" t="s">
        <v>430</v>
      </c>
      <c r="E13" s="4" t="s">
        <v>726</v>
      </c>
      <c r="F13" s="4" t="s">
        <v>734</v>
      </c>
      <c r="G13" s="14">
        <v>35000</v>
      </c>
      <c r="H13" s="4">
        <v>0</v>
      </c>
      <c r="I13" s="14">
        <v>35000</v>
      </c>
      <c r="J13" s="14">
        <f t="shared" si="0"/>
        <v>1004.5</v>
      </c>
      <c r="K13" s="14">
        <v>0</v>
      </c>
      <c r="L13" s="14">
        <v>1064</v>
      </c>
      <c r="M13" s="14">
        <v>25</v>
      </c>
      <c r="N13" s="14">
        <f t="shared" si="1"/>
        <v>2093.5</v>
      </c>
      <c r="O13" s="14">
        <f t="shared" si="2"/>
        <v>32906.5</v>
      </c>
    </row>
    <row r="14" spans="1:16" ht="24.75" customHeight="1" x14ac:dyDescent="0.25">
      <c r="A14" s="4">
        <v>6</v>
      </c>
      <c r="B14" s="1" t="s">
        <v>1052</v>
      </c>
      <c r="C14" s="4" t="s">
        <v>1168</v>
      </c>
      <c r="D14" s="4" t="s">
        <v>329</v>
      </c>
      <c r="E14" s="4" t="s">
        <v>727</v>
      </c>
      <c r="F14" s="4" t="s">
        <v>733</v>
      </c>
      <c r="G14" s="14">
        <v>25000</v>
      </c>
      <c r="H14" s="4">
        <v>0</v>
      </c>
      <c r="I14" s="14">
        <v>25000</v>
      </c>
      <c r="J14" s="14">
        <f t="shared" si="0"/>
        <v>717.5</v>
      </c>
      <c r="K14" s="14">
        <v>0</v>
      </c>
      <c r="L14" s="14">
        <v>760</v>
      </c>
      <c r="M14" s="14">
        <v>25</v>
      </c>
      <c r="N14" s="14">
        <f t="shared" si="1"/>
        <v>1502.5</v>
      </c>
      <c r="O14" s="14">
        <f t="shared" si="2"/>
        <v>23497.5</v>
      </c>
    </row>
    <row r="15" spans="1:16" ht="24.75" customHeight="1" x14ac:dyDescent="0.25">
      <c r="A15" s="4">
        <v>7</v>
      </c>
      <c r="B15" s="4" t="s">
        <v>115</v>
      </c>
      <c r="C15" s="4" t="s">
        <v>1168</v>
      </c>
      <c r="D15" s="4" t="s">
        <v>991</v>
      </c>
      <c r="E15" s="4" t="s">
        <v>727</v>
      </c>
      <c r="F15" s="4" t="s">
        <v>733</v>
      </c>
      <c r="G15" s="14">
        <v>120000</v>
      </c>
      <c r="H15" s="4">
        <v>0</v>
      </c>
      <c r="I15" s="14">
        <v>120000</v>
      </c>
      <c r="J15" s="14">
        <f t="shared" si="0"/>
        <v>3444</v>
      </c>
      <c r="K15" s="14">
        <v>16809.87</v>
      </c>
      <c r="L15" s="14">
        <v>3648</v>
      </c>
      <c r="M15" s="19">
        <v>15773.84</v>
      </c>
      <c r="N15" s="14">
        <f t="shared" si="1"/>
        <v>39675.71</v>
      </c>
      <c r="O15" s="14">
        <f t="shared" si="2"/>
        <v>80324.290000000008</v>
      </c>
    </row>
    <row r="16" spans="1:16" ht="24.75" customHeight="1" x14ac:dyDescent="0.25">
      <c r="A16" s="4">
        <v>8</v>
      </c>
      <c r="B16" s="4" t="s">
        <v>512</v>
      </c>
      <c r="C16" s="4" t="s">
        <v>1168</v>
      </c>
      <c r="D16" s="4" t="s">
        <v>506</v>
      </c>
      <c r="E16" s="4" t="s">
        <v>727</v>
      </c>
      <c r="F16" s="4" t="s">
        <v>734</v>
      </c>
      <c r="G16" s="14">
        <v>35000</v>
      </c>
      <c r="H16" s="4">
        <v>0</v>
      </c>
      <c r="I16" s="14">
        <v>35000</v>
      </c>
      <c r="J16" s="14">
        <f t="shared" si="0"/>
        <v>1004.5</v>
      </c>
      <c r="K16" s="14">
        <v>0</v>
      </c>
      <c r="L16" s="14">
        <v>1064</v>
      </c>
      <c r="M16" s="14">
        <v>25</v>
      </c>
      <c r="N16" s="14">
        <f t="shared" si="1"/>
        <v>2093.5</v>
      </c>
      <c r="O16" s="14">
        <f t="shared" si="2"/>
        <v>32906.5</v>
      </c>
    </row>
    <row r="17" spans="1:15" ht="24.75" customHeight="1" x14ac:dyDescent="0.25">
      <c r="A17" s="4">
        <v>9</v>
      </c>
      <c r="B17" s="4" t="s">
        <v>516</v>
      </c>
      <c r="C17" s="4" t="s">
        <v>1168</v>
      </c>
      <c r="D17" s="4" t="s">
        <v>120</v>
      </c>
      <c r="E17" s="4" t="s">
        <v>727</v>
      </c>
      <c r="F17" s="4" t="s">
        <v>733</v>
      </c>
      <c r="G17" s="14">
        <v>90000</v>
      </c>
      <c r="H17" s="4">
        <v>0</v>
      </c>
      <c r="I17" s="14">
        <v>90000</v>
      </c>
      <c r="J17" s="14">
        <f t="shared" si="0"/>
        <v>2583</v>
      </c>
      <c r="K17" s="14">
        <v>9753.1200000000008</v>
      </c>
      <c r="L17" s="14">
        <v>2736</v>
      </c>
      <c r="M17" s="14">
        <v>25</v>
      </c>
      <c r="N17" s="14">
        <f t="shared" si="1"/>
        <v>15097.12</v>
      </c>
      <c r="O17" s="14">
        <f t="shared" si="2"/>
        <v>74902.880000000005</v>
      </c>
    </row>
    <row r="18" spans="1:15" ht="24.75" customHeight="1" x14ac:dyDescent="0.25">
      <c r="A18" s="4">
        <v>10</v>
      </c>
      <c r="B18" s="1" t="s">
        <v>1050</v>
      </c>
      <c r="C18" s="4" t="s">
        <v>1168</v>
      </c>
      <c r="D18" s="4" t="s">
        <v>291</v>
      </c>
      <c r="E18" s="4" t="s">
        <v>726</v>
      </c>
      <c r="F18" s="4" t="s">
        <v>733</v>
      </c>
      <c r="G18" s="14">
        <v>11000</v>
      </c>
      <c r="H18" s="4">
        <v>0</v>
      </c>
      <c r="I18" s="14">
        <v>11000</v>
      </c>
      <c r="J18" s="14">
        <f t="shared" si="0"/>
        <v>315.7</v>
      </c>
      <c r="K18" s="14"/>
      <c r="L18" s="14">
        <v>334.4</v>
      </c>
      <c r="M18" s="14">
        <v>25</v>
      </c>
      <c r="N18" s="14">
        <f t="shared" si="1"/>
        <v>675.09999999999991</v>
      </c>
      <c r="O18" s="14">
        <f t="shared" si="2"/>
        <v>10324.9</v>
      </c>
    </row>
    <row r="19" spans="1:15" ht="24.75" customHeight="1" x14ac:dyDescent="0.25">
      <c r="A19" s="4">
        <v>11</v>
      </c>
      <c r="B19" s="4" t="s">
        <v>996</v>
      </c>
      <c r="C19" s="4" t="s">
        <v>1169</v>
      </c>
      <c r="D19" s="4" t="s">
        <v>291</v>
      </c>
      <c r="E19" s="4" t="s">
        <v>726</v>
      </c>
      <c r="F19" s="4" t="s">
        <v>733</v>
      </c>
      <c r="G19" s="14">
        <v>11000</v>
      </c>
      <c r="H19" s="4">
        <v>0</v>
      </c>
      <c r="I19" s="14">
        <v>11000</v>
      </c>
      <c r="J19" s="14">
        <f t="shared" si="0"/>
        <v>315.7</v>
      </c>
      <c r="K19" s="14">
        <v>0</v>
      </c>
      <c r="L19" s="14">
        <v>334.4</v>
      </c>
      <c r="M19" s="14">
        <v>25</v>
      </c>
      <c r="N19" s="14">
        <f t="shared" si="1"/>
        <v>675.09999999999991</v>
      </c>
      <c r="O19" s="14">
        <f t="shared" si="2"/>
        <v>10324.9</v>
      </c>
    </row>
    <row r="20" spans="1:15" ht="24.75" customHeight="1" x14ac:dyDescent="0.25">
      <c r="A20" s="4">
        <v>12</v>
      </c>
      <c r="B20" t="s">
        <v>1376</v>
      </c>
      <c r="C20" s="4" t="s">
        <v>1169</v>
      </c>
      <c r="D20" s="4" t="s">
        <v>1377</v>
      </c>
      <c r="E20" s="4" t="s">
        <v>726</v>
      </c>
      <c r="F20" s="4" t="s">
        <v>734</v>
      </c>
      <c r="G20" s="14">
        <v>30000</v>
      </c>
      <c r="H20" s="4">
        <v>0</v>
      </c>
      <c r="I20" s="14">
        <v>30000</v>
      </c>
      <c r="J20" s="14">
        <f t="shared" si="0"/>
        <v>861</v>
      </c>
      <c r="K20" s="14">
        <v>0</v>
      </c>
      <c r="L20" s="14">
        <v>912</v>
      </c>
      <c r="M20" s="14">
        <v>25</v>
      </c>
      <c r="N20" s="14">
        <v>1798</v>
      </c>
      <c r="O20" s="14">
        <f t="shared" si="2"/>
        <v>28202</v>
      </c>
    </row>
    <row r="21" spans="1:15" ht="24.75" customHeight="1" x14ac:dyDescent="0.25">
      <c r="A21" s="4">
        <v>13</v>
      </c>
      <c r="B21" t="s">
        <v>1419</v>
      </c>
      <c r="C21" s="4" t="s">
        <v>1170</v>
      </c>
      <c r="D21" s="4" t="s">
        <v>60</v>
      </c>
      <c r="E21" s="4" t="s">
        <v>727</v>
      </c>
      <c r="F21" s="4" t="s">
        <v>733</v>
      </c>
      <c r="G21" s="14">
        <v>185000</v>
      </c>
      <c r="H21" s="4">
        <v>0</v>
      </c>
      <c r="I21" s="14">
        <v>185000</v>
      </c>
      <c r="J21" s="14">
        <v>5309.5</v>
      </c>
      <c r="K21" s="14">
        <v>32099.49</v>
      </c>
      <c r="L21" s="14">
        <v>5624</v>
      </c>
      <c r="M21" s="14">
        <v>25</v>
      </c>
      <c r="N21" s="14">
        <v>43057.99</v>
      </c>
      <c r="O21" s="14">
        <v>141942.01</v>
      </c>
    </row>
    <row r="22" spans="1:15" ht="24.75" customHeight="1" x14ac:dyDescent="0.25">
      <c r="A22" s="4">
        <v>14</v>
      </c>
      <c r="B22" s="4" t="s">
        <v>121</v>
      </c>
      <c r="C22" s="4" t="s">
        <v>1170</v>
      </c>
      <c r="D22" s="4" t="s">
        <v>37</v>
      </c>
      <c r="E22" s="4" t="s">
        <v>727</v>
      </c>
      <c r="F22" s="4" t="s">
        <v>733</v>
      </c>
      <c r="G22" s="14">
        <v>185000</v>
      </c>
      <c r="H22" s="4">
        <v>0</v>
      </c>
      <c r="I22" s="14">
        <v>185000</v>
      </c>
      <c r="J22" s="14">
        <v>5309.5</v>
      </c>
      <c r="K22" s="14">
        <v>32099.49</v>
      </c>
      <c r="L22" s="14">
        <v>5624</v>
      </c>
      <c r="M22" s="14">
        <v>25</v>
      </c>
      <c r="N22" s="14">
        <f t="shared" si="1"/>
        <v>43057.990000000005</v>
      </c>
      <c r="O22" s="14">
        <f t="shared" si="2"/>
        <v>141942.01</v>
      </c>
    </row>
    <row r="23" spans="1:15" ht="24.75" customHeight="1" x14ac:dyDescent="0.25">
      <c r="A23" s="4">
        <v>15</v>
      </c>
      <c r="B23" s="4" t="s">
        <v>122</v>
      </c>
      <c r="C23" s="4" t="s">
        <v>1170</v>
      </c>
      <c r="D23" s="4" t="s">
        <v>37</v>
      </c>
      <c r="E23" s="4" t="s">
        <v>727</v>
      </c>
      <c r="F23" s="4" t="s">
        <v>733</v>
      </c>
      <c r="G23" s="14">
        <v>190000</v>
      </c>
      <c r="H23" s="4">
        <v>0</v>
      </c>
      <c r="I23" s="14">
        <v>190000</v>
      </c>
      <c r="J23" s="14">
        <v>5453</v>
      </c>
      <c r="K23" s="31">
        <v>32107.73</v>
      </c>
      <c r="L23" s="14">
        <v>5685.41</v>
      </c>
      <c r="M23" s="31">
        <v>10819.54</v>
      </c>
      <c r="N23" s="14">
        <f t="shared" si="1"/>
        <v>54065.68</v>
      </c>
      <c r="O23" s="14">
        <f t="shared" si="2"/>
        <v>135934.32</v>
      </c>
    </row>
    <row r="24" spans="1:15" ht="24.75" customHeight="1" x14ac:dyDescent="0.25">
      <c r="A24" s="4">
        <v>16</v>
      </c>
      <c r="B24" s="4" t="s">
        <v>123</v>
      </c>
      <c r="C24" s="4" t="s">
        <v>1170</v>
      </c>
      <c r="D24" s="4" t="s">
        <v>37</v>
      </c>
      <c r="E24" s="4" t="s">
        <v>727</v>
      </c>
      <c r="F24" s="4" t="s">
        <v>733</v>
      </c>
      <c r="G24" s="14">
        <v>185000</v>
      </c>
      <c r="H24" s="4">
        <v>0</v>
      </c>
      <c r="I24" s="14">
        <v>185000</v>
      </c>
      <c r="J24" s="14">
        <v>5309.5</v>
      </c>
      <c r="K24" s="31">
        <v>31702.65</v>
      </c>
      <c r="L24" s="14">
        <v>5624</v>
      </c>
      <c r="M24" s="31">
        <v>1612.38</v>
      </c>
      <c r="N24" s="14">
        <f t="shared" si="1"/>
        <v>44248.53</v>
      </c>
      <c r="O24" s="14">
        <f t="shared" si="2"/>
        <v>140751.47</v>
      </c>
    </row>
    <row r="25" spans="1:15" ht="24.75" customHeight="1" x14ac:dyDescent="0.25">
      <c r="A25" s="4">
        <v>17</v>
      </c>
      <c r="B25" s="1" t="s">
        <v>1089</v>
      </c>
      <c r="C25" s="4" t="s">
        <v>1171</v>
      </c>
      <c r="D25" s="1" t="s">
        <v>1090</v>
      </c>
      <c r="E25" s="4" t="s">
        <v>727</v>
      </c>
      <c r="F25" s="4" t="s">
        <v>734</v>
      </c>
      <c r="G25" s="19">
        <v>25000</v>
      </c>
      <c r="H25" s="1">
        <v>0</v>
      </c>
      <c r="I25" s="19">
        <v>25000</v>
      </c>
      <c r="J25" s="1">
        <v>717.5</v>
      </c>
      <c r="K25" s="14">
        <v>0</v>
      </c>
      <c r="L25" s="1">
        <v>760</v>
      </c>
      <c r="M25" s="1">
        <v>25</v>
      </c>
      <c r="N25" s="14">
        <f t="shared" si="1"/>
        <v>1502.5</v>
      </c>
      <c r="O25" s="14">
        <f t="shared" si="2"/>
        <v>23497.5</v>
      </c>
    </row>
    <row r="26" spans="1:15" ht="24.75" customHeight="1" x14ac:dyDescent="0.25">
      <c r="A26" s="4">
        <v>18</v>
      </c>
      <c r="B26" s="4" t="s">
        <v>124</v>
      </c>
      <c r="C26" s="4" t="s">
        <v>1170</v>
      </c>
      <c r="D26" s="4" t="s">
        <v>37</v>
      </c>
      <c r="E26" s="4" t="s">
        <v>727</v>
      </c>
      <c r="F26" s="4" t="s">
        <v>733</v>
      </c>
      <c r="G26" s="14">
        <v>120000</v>
      </c>
      <c r="H26" s="4">
        <v>0</v>
      </c>
      <c r="I26" s="14">
        <v>120000</v>
      </c>
      <c r="J26" s="14">
        <v>3444</v>
      </c>
      <c r="K26" s="14">
        <v>16809.87</v>
      </c>
      <c r="L26" s="14">
        <v>3648</v>
      </c>
      <c r="M26" s="14">
        <v>25</v>
      </c>
      <c r="N26" s="14">
        <f t="shared" si="1"/>
        <v>23926.87</v>
      </c>
      <c r="O26" s="14">
        <f t="shared" si="2"/>
        <v>96073.13</v>
      </c>
    </row>
    <row r="27" spans="1:15" ht="24.75" customHeight="1" x14ac:dyDescent="0.25">
      <c r="A27" s="4">
        <v>19</v>
      </c>
      <c r="B27" s="4" t="s">
        <v>298</v>
      </c>
      <c r="C27" s="4" t="s">
        <v>1146</v>
      </c>
      <c r="D27" s="4" t="s">
        <v>44</v>
      </c>
      <c r="E27" s="4" t="s">
        <v>726</v>
      </c>
      <c r="F27" s="4" t="s">
        <v>734</v>
      </c>
      <c r="G27" s="14">
        <v>22050</v>
      </c>
      <c r="H27" s="4">
        <v>0</v>
      </c>
      <c r="I27" s="14">
        <v>22050</v>
      </c>
      <c r="J27" s="14">
        <v>632.84</v>
      </c>
      <c r="K27" s="14">
        <v>0</v>
      </c>
      <c r="L27" s="14">
        <v>670.32</v>
      </c>
      <c r="M27" s="14">
        <v>25</v>
      </c>
      <c r="N27" s="14">
        <f t="shared" si="1"/>
        <v>1328.16</v>
      </c>
      <c r="O27" s="14">
        <f t="shared" si="2"/>
        <v>20721.84</v>
      </c>
    </row>
    <row r="28" spans="1:15" ht="24.75" customHeight="1" x14ac:dyDescent="0.25">
      <c r="A28" s="4">
        <v>20</v>
      </c>
      <c r="B28" s="4" t="s">
        <v>118</v>
      </c>
      <c r="C28" s="4" t="s">
        <v>907</v>
      </c>
      <c r="D28" s="4" t="s">
        <v>1172</v>
      </c>
      <c r="E28" s="4" t="s">
        <v>727</v>
      </c>
      <c r="F28" s="4" t="s">
        <v>733</v>
      </c>
      <c r="G28" s="14">
        <v>80000</v>
      </c>
      <c r="H28" s="4">
        <v>0</v>
      </c>
      <c r="I28" s="14">
        <v>80000</v>
      </c>
      <c r="J28" s="14">
        <v>2296</v>
      </c>
      <c r="K28" s="14">
        <v>7400.87</v>
      </c>
      <c r="L28" s="14">
        <v>2432</v>
      </c>
      <c r="M28" s="14">
        <v>25</v>
      </c>
      <c r="N28" s="14">
        <f t="shared" si="1"/>
        <v>12153.869999999999</v>
      </c>
      <c r="O28" s="14">
        <f t="shared" si="2"/>
        <v>67846.13</v>
      </c>
    </row>
    <row r="29" spans="1:15" ht="24.75" customHeight="1" x14ac:dyDescent="0.25">
      <c r="A29" s="4">
        <v>21</v>
      </c>
      <c r="B29" s="4" t="s">
        <v>87</v>
      </c>
      <c r="C29" s="4" t="s">
        <v>1098</v>
      </c>
      <c r="D29" s="4" t="s">
        <v>40</v>
      </c>
      <c r="E29" s="4" t="s">
        <v>725</v>
      </c>
      <c r="F29" s="4" t="s">
        <v>734</v>
      </c>
      <c r="G29" s="31">
        <v>85000</v>
      </c>
      <c r="H29">
        <v>0</v>
      </c>
      <c r="I29" s="31">
        <v>85000</v>
      </c>
      <c r="J29" s="31">
        <v>2439.5</v>
      </c>
      <c r="K29" s="31">
        <v>8576.99</v>
      </c>
      <c r="L29" s="31">
        <v>2584</v>
      </c>
      <c r="M29">
        <v>25</v>
      </c>
      <c r="N29" s="31">
        <v>13625.49</v>
      </c>
      <c r="O29" s="31">
        <v>71374.509999999995</v>
      </c>
    </row>
    <row r="30" spans="1:15" ht="24.75" customHeight="1" x14ac:dyDescent="0.25">
      <c r="A30" s="4">
        <v>22</v>
      </c>
      <c r="B30" s="4" t="s">
        <v>126</v>
      </c>
      <c r="C30" s="4" t="s">
        <v>1173</v>
      </c>
      <c r="D30" s="4" t="s">
        <v>1068</v>
      </c>
      <c r="E30" s="4" t="s">
        <v>727</v>
      </c>
      <c r="F30" s="4" t="s">
        <v>734</v>
      </c>
      <c r="G30" s="14">
        <v>25000</v>
      </c>
      <c r="H30" s="4">
        <v>0</v>
      </c>
      <c r="I30" s="14">
        <v>25000</v>
      </c>
      <c r="J30" s="14">
        <v>717.5</v>
      </c>
      <c r="K30" s="14">
        <v>0</v>
      </c>
      <c r="L30" s="14">
        <v>760</v>
      </c>
      <c r="M30" s="14">
        <v>25</v>
      </c>
      <c r="N30" s="14">
        <f t="shared" si="1"/>
        <v>1502.5</v>
      </c>
      <c r="O30" s="14">
        <f t="shared" si="2"/>
        <v>23497.5</v>
      </c>
    </row>
    <row r="31" spans="1:15" ht="24.75" customHeight="1" x14ac:dyDescent="0.25">
      <c r="A31" s="4">
        <v>23</v>
      </c>
      <c r="B31" s="1" t="s">
        <v>1053</v>
      </c>
      <c r="C31" s="4" t="s">
        <v>1173</v>
      </c>
      <c r="D31" s="4" t="s">
        <v>329</v>
      </c>
      <c r="E31" s="4" t="s">
        <v>727</v>
      </c>
      <c r="F31" s="4" t="s">
        <v>734</v>
      </c>
      <c r="G31" s="14">
        <v>21000</v>
      </c>
      <c r="H31" s="4">
        <v>0</v>
      </c>
      <c r="I31" s="14">
        <v>21000</v>
      </c>
      <c r="J31" s="14">
        <v>602.70000000000005</v>
      </c>
      <c r="K31" s="14">
        <v>0</v>
      </c>
      <c r="L31" s="14">
        <v>638.4</v>
      </c>
      <c r="M31" s="14">
        <v>695</v>
      </c>
      <c r="N31" s="14">
        <f t="shared" si="1"/>
        <v>1936.1</v>
      </c>
      <c r="O31" s="14">
        <f t="shared" si="2"/>
        <v>19063.900000000001</v>
      </c>
    </row>
    <row r="32" spans="1:15" ht="24.75" customHeight="1" x14ac:dyDescent="0.25">
      <c r="A32" s="4">
        <v>24</v>
      </c>
      <c r="B32" s="1" t="s">
        <v>980</v>
      </c>
      <c r="C32" s="4" t="s">
        <v>1173</v>
      </c>
      <c r="D32" s="1" t="s">
        <v>1035</v>
      </c>
      <c r="E32" s="4" t="s">
        <v>725</v>
      </c>
      <c r="F32" s="4" t="s">
        <v>734</v>
      </c>
      <c r="G32" s="19">
        <v>45000</v>
      </c>
      <c r="H32" s="1">
        <v>0</v>
      </c>
      <c r="I32" s="19">
        <v>45000</v>
      </c>
      <c r="J32" s="19">
        <v>1291.5</v>
      </c>
      <c r="K32" s="14">
        <v>1148.33</v>
      </c>
      <c r="L32" s="19">
        <v>1368</v>
      </c>
      <c r="M32" s="31">
        <v>10210.07</v>
      </c>
      <c r="N32" s="14">
        <f t="shared" si="1"/>
        <v>14017.9</v>
      </c>
      <c r="O32" s="14">
        <f t="shared" si="2"/>
        <v>30982.1</v>
      </c>
    </row>
    <row r="33" spans="1:15" ht="24.75" customHeight="1" x14ac:dyDescent="0.25">
      <c r="A33" s="4">
        <v>25</v>
      </c>
      <c r="B33" s="4" t="s">
        <v>664</v>
      </c>
      <c r="C33" s="4" t="s">
        <v>1173</v>
      </c>
      <c r="D33" s="4" t="s">
        <v>27</v>
      </c>
      <c r="E33" s="4" t="s">
        <v>725</v>
      </c>
      <c r="F33" s="4" t="s">
        <v>734</v>
      </c>
      <c r="G33" s="14">
        <v>90000</v>
      </c>
      <c r="H33" s="4">
        <v>0</v>
      </c>
      <c r="I33" s="14">
        <v>90000</v>
      </c>
      <c r="J33" s="14">
        <f>+G33*2.87%</f>
        <v>2583</v>
      </c>
      <c r="K33" s="14">
        <v>9753.1200000000008</v>
      </c>
      <c r="L33" s="14">
        <v>2736</v>
      </c>
      <c r="M33" s="14">
        <v>25</v>
      </c>
      <c r="N33" s="14">
        <f t="shared" si="1"/>
        <v>15097.12</v>
      </c>
      <c r="O33" s="14">
        <f t="shared" si="2"/>
        <v>74902.880000000005</v>
      </c>
    </row>
    <row r="34" spans="1:15" ht="24.75" customHeight="1" x14ac:dyDescent="0.25">
      <c r="A34" s="4">
        <v>26</v>
      </c>
      <c r="B34" s="4" t="s">
        <v>1284</v>
      </c>
      <c r="C34" s="4" t="s">
        <v>1173</v>
      </c>
      <c r="D34" s="4" t="s">
        <v>127</v>
      </c>
      <c r="E34" s="4" t="s">
        <v>726</v>
      </c>
      <c r="F34" s="4" t="s">
        <v>734</v>
      </c>
      <c r="G34" s="14">
        <v>35000</v>
      </c>
      <c r="H34" s="4">
        <v>0</v>
      </c>
      <c r="I34" s="14">
        <v>35000</v>
      </c>
      <c r="J34" s="14">
        <f>+G34*2.87%</f>
        <v>1004.5</v>
      </c>
      <c r="K34" s="14">
        <v>0</v>
      </c>
      <c r="L34" s="14">
        <f>+G34*3.04%</f>
        <v>1064</v>
      </c>
      <c r="M34" s="14">
        <v>25</v>
      </c>
      <c r="N34" s="14">
        <f t="shared" si="1"/>
        <v>2093.5</v>
      </c>
      <c r="O34" s="14">
        <f t="shared" si="2"/>
        <v>32906.5</v>
      </c>
    </row>
    <row r="35" spans="1:15" s="61" customFormat="1" ht="31.5" customHeight="1" x14ac:dyDescent="0.25">
      <c r="A35" s="4">
        <v>27</v>
      </c>
      <c r="B35" s="59" t="s">
        <v>113</v>
      </c>
      <c r="C35" s="59" t="s">
        <v>1147</v>
      </c>
      <c r="D35" s="59" t="s">
        <v>1285</v>
      </c>
      <c r="E35" s="59" t="s">
        <v>725</v>
      </c>
      <c r="F35" s="59" t="s">
        <v>734</v>
      </c>
      <c r="G35" s="60">
        <v>60000</v>
      </c>
      <c r="H35" s="59">
        <v>0</v>
      </c>
      <c r="I35" s="60">
        <v>60000</v>
      </c>
      <c r="J35" s="60">
        <f>+G35*2.87%</f>
        <v>1722</v>
      </c>
      <c r="K35" s="14">
        <v>3486.68</v>
      </c>
      <c r="L35" s="60">
        <f>+G35*3.04%</f>
        <v>1824</v>
      </c>
      <c r="M35" s="60">
        <v>25</v>
      </c>
      <c r="N35" s="60">
        <f t="shared" si="1"/>
        <v>7057.68</v>
      </c>
      <c r="O35" s="60">
        <f t="shared" si="2"/>
        <v>52942.32</v>
      </c>
    </row>
    <row r="36" spans="1:15" ht="30" x14ac:dyDescent="0.25">
      <c r="A36" s="4">
        <v>28</v>
      </c>
      <c r="B36" s="4" t="s">
        <v>1275</v>
      </c>
      <c r="C36" s="4" t="s">
        <v>1147</v>
      </c>
      <c r="D36" s="4" t="s">
        <v>454</v>
      </c>
      <c r="E36" s="4" t="s">
        <v>727</v>
      </c>
      <c r="F36" s="4" t="s">
        <v>734</v>
      </c>
      <c r="G36" s="14">
        <v>22050</v>
      </c>
      <c r="H36" s="4">
        <v>0</v>
      </c>
      <c r="I36" s="14">
        <v>22050</v>
      </c>
      <c r="J36" s="14">
        <v>632.84</v>
      </c>
      <c r="K36" s="14">
        <v>0</v>
      </c>
      <c r="L36" s="14">
        <v>670.32</v>
      </c>
      <c r="M36" s="14">
        <v>25</v>
      </c>
      <c r="N36" s="14">
        <f t="shared" si="1"/>
        <v>1328.16</v>
      </c>
      <c r="O36" s="14">
        <f t="shared" si="2"/>
        <v>20721.84</v>
      </c>
    </row>
    <row r="37" spans="1:15" s="61" customFormat="1" ht="30" x14ac:dyDescent="0.25">
      <c r="A37" s="4">
        <v>29</v>
      </c>
      <c r="B37" s="59" t="s">
        <v>98</v>
      </c>
      <c r="C37" s="59" t="s">
        <v>1147</v>
      </c>
      <c r="D37" s="59" t="s">
        <v>1175</v>
      </c>
      <c r="E37" s="59" t="s">
        <v>727</v>
      </c>
      <c r="F37" s="59" t="s">
        <v>733</v>
      </c>
      <c r="G37" s="62">
        <v>60000</v>
      </c>
      <c r="H37" s="63">
        <v>0</v>
      </c>
      <c r="I37" s="62">
        <v>60000</v>
      </c>
      <c r="J37" s="62">
        <v>1722</v>
      </c>
      <c r="K37" s="14">
        <v>2851.72</v>
      </c>
      <c r="L37" s="60">
        <v>1824</v>
      </c>
      <c r="M37" s="62">
        <v>3199.76</v>
      </c>
      <c r="N37" s="60">
        <f t="shared" si="1"/>
        <v>9597.48</v>
      </c>
      <c r="O37" s="60">
        <f t="shared" si="2"/>
        <v>50402.520000000004</v>
      </c>
    </row>
    <row r="38" spans="1:15" ht="30" x14ac:dyDescent="0.25">
      <c r="A38" s="4">
        <v>30</v>
      </c>
      <c r="B38" s="4" t="s">
        <v>488</v>
      </c>
      <c r="C38" s="4" t="s">
        <v>1147</v>
      </c>
      <c r="D38" s="4" t="s">
        <v>178</v>
      </c>
      <c r="E38" s="4" t="s">
        <v>727</v>
      </c>
      <c r="F38" s="4" t="s">
        <v>733</v>
      </c>
      <c r="G38" s="14">
        <v>26000</v>
      </c>
      <c r="H38" s="4">
        <v>0</v>
      </c>
      <c r="I38" s="14">
        <v>26000</v>
      </c>
      <c r="J38" s="14">
        <v>746.2</v>
      </c>
      <c r="K38" s="14">
        <v>0</v>
      </c>
      <c r="L38" s="14">
        <v>790.4</v>
      </c>
      <c r="M38" s="14">
        <v>25</v>
      </c>
      <c r="N38" s="14">
        <f t="shared" si="1"/>
        <v>1561.6</v>
      </c>
      <c r="O38" s="14">
        <f t="shared" si="2"/>
        <v>24438.400000000001</v>
      </c>
    </row>
    <row r="39" spans="1:15" ht="24.75" customHeight="1" x14ac:dyDescent="0.25">
      <c r="A39" s="4">
        <v>31</v>
      </c>
      <c r="B39" s="1" t="s">
        <v>1054</v>
      </c>
      <c r="C39" s="4" t="s">
        <v>1147</v>
      </c>
      <c r="D39" s="4" t="s">
        <v>329</v>
      </c>
      <c r="E39" s="4" t="s">
        <v>727</v>
      </c>
      <c r="F39" s="4" t="s">
        <v>734</v>
      </c>
      <c r="G39" s="14">
        <v>30000</v>
      </c>
      <c r="H39" s="4">
        <v>0</v>
      </c>
      <c r="I39" s="14">
        <v>30000</v>
      </c>
      <c r="J39" s="14">
        <v>861</v>
      </c>
      <c r="K39" s="14">
        <v>0</v>
      </c>
      <c r="L39" s="14">
        <v>912</v>
      </c>
      <c r="M39" s="14">
        <v>25</v>
      </c>
      <c r="N39" s="14">
        <f t="shared" si="1"/>
        <v>1798</v>
      </c>
      <c r="O39" s="14">
        <f t="shared" si="2"/>
        <v>28202</v>
      </c>
    </row>
    <row r="40" spans="1:15" ht="30" x14ac:dyDescent="0.25">
      <c r="A40" s="4">
        <v>32</v>
      </c>
      <c r="B40" s="4" t="s">
        <v>341</v>
      </c>
      <c r="C40" s="4" t="s">
        <v>1147</v>
      </c>
      <c r="D40" s="4" t="s">
        <v>44</v>
      </c>
      <c r="E40" s="4" t="s">
        <v>725</v>
      </c>
      <c r="F40" s="4" t="s">
        <v>734</v>
      </c>
      <c r="G40" s="14">
        <v>22050</v>
      </c>
      <c r="H40" s="4">
        <v>0</v>
      </c>
      <c r="I40" s="14">
        <v>22050</v>
      </c>
      <c r="J40" s="14">
        <v>632.84</v>
      </c>
      <c r="K40" s="14">
        <v>0</v>
      </c>
      <c r="L40" s="14">
        <v>670.32</v>
      </c>
      <c r="M40" s="14">
        <v>25</v>
      </c>
      <c r="N40" s="14">
        <f t="shared" si="1"/>
        <v>1328.16</v>
      </c>
      <c r="O40" s="14">
        <f t="shared" si="2"/>
        <v>20721.84</v>
      </c>
    </row>
    <row r="41" spans="1:15" ht="30" x14ac:dyDescent="0.25">
      <c r="A41" s="4">
        <v>33</v>
      </c>
      <c r="B41" s="4" t="s">
        <v>296</v>
      </c>
      <c r="C41" s="4" t="s">
        <v>1147</v>
      </c>
      <c r="D41" s="4" t="s">
        <v>44</v>
      </c>
      <c r="E41" s="4" t="s">
        <v>725</v>
      </c>
      <c r="F41" s="4" t="s">
        <v>734</v>
      </c>
      <c r="G41" s="14">
        <v>22050</v>
      </c>
      <c r="H41" s="4">
        <v>0</v>
      </c>
      <c r="I41" s="14">
        <v>22050</v>
      </c>
      <c r="J41" s="14">
        <v>632.84</v>
      </c>
      <c r="K41" s="14">
        <v>0</v>
      </c>
      <c r="L41" s="14">
        <v>670.32</v>
      </c>
      <c r="M41" s="14">
        <v>1612.38</v>
      </c>
      <c r="N41" s="14">
        <f t="shared" si="1"/>
        <v>2915.54</v>
      </c>
      <c r="O41" s="14">
        <f t="shared" si="2"/>
        <v>19134.46</v>
      </c>
    </row>
    <row r="42" spans="1:15" ht="24.75" customHeight="1" x14ac:dyDescent="0.25">
      <c r="A42" s="4">
        <v>34</v>
      </c>
      <c r="B42" s="4" t="s">
        <v>64</v>
      </c>
      <c r="C42" s="4" t="s">
        <v>1131</v>
      </c>
      <c r="D42" s="4" t="s">
        <v>1033</v>
      </c>
      <c r="E42" s="4" t="s">
        <v>725</v>
      </c>
      <c r="F42" s="4" t="s">
        <v>734</v>
      </c>
      <c r="G42" s="14">
        <v>26250</v>
      </c>
      <c r="H42" s="4">
        <v>0</v>
      </c>
      <c r="I42" s="14">
        <v>26250</v>
      </c>
      <c r="J42" s="14">
        <v>753.38</v>
      </c>
      <c r="K42" s="14">
        <v>0</v>
      </c>
      <c r="L42" s="14">
        <v>798</v>
      </c>
      <c r="M42" s="14">
        <v>25</v>
      </c>
      <c r="N42" s="14">
        <f t="shared" si="1"/>
        <v>1576.38</v>
      </c>
      <c r="O42" s="14">
        <f t="shared" si="2"/>
        <v>24673.62</v>
      </c>
    </row>
    <row r="43" spans="1:15" ht="30" x14ac:dyDescent="0.25">
      <c r="A43" s="4">
        <v>35</v>
      </c>
      <c r="B43" s="4" t="s">
        <v>224</v>
      </c>
      <c r="C43" s="4" t="s">
        <v>1131</v>
      </c>
      <c r="D43" s="4" t="s">
        <v>186</v>
      </c>
      <c r="E43" s="4" t="s">
        <v>725</v>
      </c>
      <c r="F43" s="4" t="s">
        <v>733</v>
      </c>
      <c r="G43" s="14">
        <v>22000</v>
      </c>
      <c r="H43" s="4">
        <v>0</v>
      </c>
      <c r="I43" s="14">
        <v>22000</v>
      </c>
      <c r="J43" s="14">
        <v>631.4</v>
      </c>
      <c r="K43" s="14">
        <v>0</v>
      </c>
      <c r="L43" s="14">
        <v>668.8</v>
      </c>
      <c r="M43" s="14">
        <v>25</v>
      </c>
      <c r="N43" s="14">
        <f t="shared" si="1"/>
        <v>1325.1999999999998</v>
      </c>
      <c r="O43" s="14">
        <f t="shared" si="2"/>
        <v>20674.8</v>
      </c>
    </row>
    <row r="44" spans="1:15" ht="30" x14ac:dyDescent="0.25">
      <c r="A44" s="4">
        <v>36</v>
      </c>
      <c r="B44" s="4" t="s">
        <v>51</v>
      </c>
      <c r="C44" s="4" t="s">
        <v>1131</v>
      </c>
      <c r="D44" s="4" t="s">
        <v>811</v>
      </c>
      <c r="E44" s="4" t="s">
        <v>725</v>
      </c>
      <c r="F44" s="4" t="s">
        <v>734</v>
      </c>
      <c r="G44" s="31">
        <v>75000</v>
      </c>
      <c r="H44">
        <v>0</v>
      </c>
      <c r="I44" s="31">
        <v>75000</v>
      </c>
      <c r="J44" s="31">
        <v>2152.5</v>
      </c>
      <c r="K44" s="14">
        <v>4722</v>
      </c>
      <c r="L44" s="31">
        <v>2280</v>
      </c>
      <c r="M44" s="31">
        <v>9194.2000000000007</v>
      </c>
      <c r="N44" s="14">
        <f t="shared" si="1"/>
        <v>18348.7</v>
      </c>
      <c r="O44" s="14">
        <f t="shared" si="2"/>
        <v>56651.3</v>
      </c>
    </row>
    <row r="45" spans="1:15" ht="15" x14ac:dyDescent="0.25">
      <c r="A45" s="4">
        <v>37</v>
      </c>
      <c r="B45" s="4" t="s">
        <v>503</v>
      </c>
      <c r="C45" s="4" t="s">
        <v>1131</v>
      </c>
      <c r="D45" s="4" t="s">
        <v>193</v>
      </c>
      <c r="E45" s="4" t="s">
        <v>727</v>
      </c>
      <c r="F45" s="4" t="s">
        <v>733</v>
      </c>
      <c r="G45" s="14">
        <v>50000</v>
      </c>
      <c r="H45" s="4">
        <v>0</v>
      </c>
      <c r="I45" s="14">
        <v>50000</v>
      </c>
      <c r="J45" s="14">
        <v>1435</v>
      </c>
      <c r="K45" s="14">
        <v>1854</v>
      </c>
      <c r="L45" s="14">
        <v>1520</v>
      </c>
      <c r="M45" s="14">
        <v>25</v>
      </c>
      <c r="N45" s="14">
        <f t="shared" si="1"/>
        <v>4834</v>
      </c>
      <c r="O45" s="14">
        <f t="shared" si="2"/>
        <v>45166</v>
      </c>
    </row>
    <row r="46" spans="1:15" ht="15" x14ac:dyDescent="0.25">
      <c r="A46" s="4">
        <v>38</v>
      </c>
      <c r="B46" s="4" t="s">
        <v>504</v>
      </c>
      <c r="C46" s="4" t="s">
        <v>1131</v>
      </c>
      <c r="D46" s="4" t="s">
        <v>329</v>
      </c>
      <c r="E46" s="4" t="s">
        <v>726</v>
      </c>
      <c r="F46" s="4" t="s">
        <v>733</v>
      </c>
      <c r="G46" s="14">
        <v>25000</v>
      </c>
      <c r="H46" s="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25</v>
      </c>
      <c r="N46" s="14">
        <f t="shared" si="1"/>
        <v>1502.5</v>
      </c>
      <c r="O46" s="14">
        <f t="shared" si="2"/>
        <v>23497.5</v>
      </c>
    </row>
    <row r="47" spans="1:15" ht="15" x14ac:dyDescent="0.25">
      <c r="A47" s="4">
        <v>39</v>
      </c>
      <c r="B47" s="4" t="s">
        <v>507</v>
      </c>
      <c r="C47" s="4" t="s">
        <v>1131</v>
      </c>
      <c r="D47" s="4" t="s">
        <v>329</v>
      </c>
      <c r="E47" s="4" t="s">
        <v>726</v>
      </c>
      <c r="F47" s="4" t="s">
        <v>733</v>
      </c>
      <c r="G47" s="14">
        <v>25000</v>
      </c>
      <c r="H47" s="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25</v>
      </c>
      <c r="N47" s="14">
        <f t="shared" si="1"/>
        <v>1502.5</v>
      </c>
      <c r="O47" s="14">
        <f t="shared" si="2"/>
        <v>23497.5</v>
      </c>
    </row>
    <row r="48" spans="1:15" ht="15" x14ac:dyDescent="0.25">
      <c r="A48" s="4">
        <v>40</v>
      </c>
      <c r="B48" s="4" t="s">
        <v>508</v>
      </c>
      <c r="C48" s="4" t="s">
        <v>1131</v>
      </c>
      <c r="D48" s="4" t="s">
        <v>151</v>
      </c>
      <c r="E48" s="4" t="s">
        <v>726</v>
      </c>
      <c r="F48" s="4" t="s">
        <v>733</v>
      </c>
      <c r="G48" s="14">
        <v>15000</v>
      </c>
      <c r="H48" s="4">
        <v>0</v>
      </c>
      <c r="I48" s="14">
        <v>15000</v>
      </c>
      <c r="J48" s="14">
        <v>430.5</v>
      </c>
      <c r="K48" s="14">
        <v>0</v>
      </c>
      <c r="L48" s="14">
        <v>456</v>
      </c>
      <c r="M48" s="14">
        <v>25</v>
      </c>
      <c r="N48" s="14">
        <f t="shared" si="1"/>
        <v>911.5</v>
      </c>
      <c r="O48" s="14">
        <f t="shared" si="2"/>
        <v>14088.5</v>
      </c>
    </row>
    <row r="49" spans="1:15" ht="30" x14ac:dyDescent="0.25">
      <c r="A49" s="4">
        <v>41</v>
      </c>
      <c r="B49" s="4" t="s">
        <v>133</v>
      </c>
      <c r="C49" s="4" t="s">
        <v>913</v>
      </c>
      <c r="D49" s="4" t="s">
        <v>451</v>
      </c>
      <c r="E49" s="4" t="s">
        <v>725</v>
      </c>
      <c r="F49" s="4" t="s">
        <v>734</v>
      </c>
      <c r="G49" s="14">
        <v>27000</v>
      </c>
      <c r="H49" s="4">
        <v>0</v>
      </c>
      <c r="I49" s="14">
        <v>27000</v>
      </c>
      <c r="J49" s="14">
        <v>774.9</v>
      </c>
      <c r="K49" s="14">
        <v>0</v>
      </c>
      <c r="L49" s="14">
        <v>820.8</v>
      </c>
      <c r="M49" s="14">
        <v>4369.76</v>
      </c>
      <c r="N49" s="14">
        <f t="shared" si="1"/>
        <v>5965.46</v>
      </c>
      <c r="O49" s="14">
        <f t="shared" si="2"/>
        <v>21034.54</v>
      </c>
    </row>
    <row r="50" spans="1:15" ht="24.75" customHeight="1" x14ac:dyDescent="0.25">
      <c r="A50" s="4">
        <v>42</v>
      </c>
      <c r="B50" s="4" t="s">
        <v>489</v>
      </c>
      <c r="C50" s="4" t="s">
        <v>1094</v>
      </c>
      <c r="D50" s="4" t="s">
        <v>490</v>
      </c>
      <c r="E50" s="4" t="s">
        <v>727</v>
      </c>
      <c r="F50" s="4" t="s">
        <v>733</v>
      </c>
      <c r="G50" s="31">
        <v>30000</v>
      </c>
      <c r="H50">
        <v>0</v>
      </c>
      <c r="I50" s="31">
        <v>30000</v>
      </c>
      <c r="J50">
        <v>861</v>
      </c>
      <c r="K50" s="14">
        <v>0</v>
      </c>
      <c r="L50">
        <v>912</v>
      </c>
      <c r="M50">
        <v>25</v>
      </c>
      <c r="N50" s="31">
        <v>1798</v>
      </c>
      <c r="O50" s="14">
        <f t="shared" si="2"/>
        <v>28202</v>
      </c>
    </row>
    <row r="51" spans="1:15" ht="24.75" customHeight="1" x14ac:dyDescent="0.25">
      <c r="A51" s="4">
        <v>43</v>
      </c>
      <c r="B51" s="4" t="s">
        <v>510</v>
      </c>
      <c r="C51" s="4" t="s">
        <v>1094</v>
      </c>
      <c r="D51" s="4" t="s">
        <v>511</v>
      </c>
      <c r="E51" s="4" t="s">
        <v>726</v>
      </c>
      <c r="F51" s="4" t="s">
        <v>733</v>
      </c>
      <c r="G51" s="14">
        <v>20000</v>
      </c>
      <c r="H51" s="4">
        <v>0</v>
      </c>
      <c r="I51" s="14">
        <v>20000</v>
      </c>
      <c r="J51" s="14">
        <v>574</v>
      </c>
      <c r="K51" s="14">
        <v>0</v>
      </c>
      <c r="L51" s="14">
        <v>608</v>
      </c>
      <c r="M51" s="14">
        <v>25</v>
      </c>
      <c r="N51" s="14">
        <f t="shared" si="1"/>
        <v>1207</v>
      </c>
      <c r="O51" s="14">
        <f t="shared" si="2"/>
        <v>18793</v>
      </c>
    </row>
    <row r="52" spans="1:15" ht="24.75" customHeight="1" x14ac:dyDescent="0.25">
      <c r="A52" s="4">
        <v>44</v>
      </c>
      <c r="B52" s="4" t="s">
        <v>514</v>
      </c>
      <c r="C52" s="4" t="s">
        <v>1094</v>
      </c>
      <c r="D52" s="4" t="s">
        <v>329</v>
      </c>
      <c r="E52" s="4" t="s">
        <v>726</v>
      </c>
      <c r="F52" s="4" t="s">
        <v>733</v>
      </c>
      <c r="G52" s="14">
        <v>25000</v>
      </c>
      <c r="H52" s="4">
        <v>0</v>
      </c>
      <c r="I52" s="14">
        <v>25000</v>
      </c>
      <c r="J52" s="14">
        <v>717.5</v>
      </c>
      <c r="K52" s="14">
        <v>0</v>
      </c>
      <c r="L52" s="14">
        <v>760</v>
      </c>
      <c r="M52" s="1">
        <v>495</v>
      </c>
      <c r="N52" s="14">
        <f t="shared" si="1"/>
        <v>1972.5</v>
      </c>
      <c r="O52" s="14">
        <f t="shared" si="2"/>
        <v>23027.5</v>
      </c>
    </row>
    <row r="53" spans="1:15" ht="30" x14ac:dyDescent="0.25">
      <c r="A53" s="4">
        <v>45</v>
      </c>
      <c r="B53" s="4" t="s">
        <v>603</v>
      </c>
      <c r="C53" s="4" t="s">
        <v>1176</v>
      </c>
      <c r="D53" s="4" t="s">
        <v>27</v>
      </c>
      <c r="E53" s="4" t="s">
        <v>725</v>
      </c>
      <c r="F53" s="4" t="s">
        <v>733</v>
      </c>
      <c r="G53" s="14">
        <v>45000</v>
      </c>
      <c r="H53" s="4">
        <v>0</v>
      </c>
      <c r="I53" s="14">
        <v>45000</v>
      </c>
      <c r="J53" s="14">
        <v>1291.5</v>
      </c>
      <c r="K53" s="14">
        <v>1148.33</v>
      </c>
      <c r="L53" s="14">
        <v>1368</v>
      </c>
      <c r="M53" s="14">
        <v>25</v>
      </c>
      <c r="N53" s="14">
        <f t="shared" si="1"/>
        <v>3832.83</v>
      </c>
      <c r="O53" s="14">
        <f t="shared" si="2"/>
        <v>41167.17</v>
      </c>
    </row>
    <row r="54" spans="1:15" ht="15" x14ac:dyDescent="0.25">
      <c r="A54" s="4">
        <v>46</v>
      </c>
      <c r="B54" s="4" t="s">
        <v>128</v>
      </c>
      <c r="C54" s="4" t="s">
        <v>1176</v>
      </c>
      <c r="D54" s="4" t="s">
        <v>129</v>
      </c>
      <c r="E54" s="4" t="s">
        <v>727</v>
      </c>
      <c r="F54" s="4" t="s">
        <v>733</v>
      </c>
      <c r="G54" s="14">
        <v>25000</v>
      </c>
      <c r="H54" s="4">
        <v>0</v>
      </c>
      <c r="I54" s="14">
        <v>25000</v>
      </c>
      <c r="J54" s="14">
        <v>717.5</v>
      </c>
      <c r="K54" s="14">
        <v>0</v>
      </c>
      <c r="L54" s="14">
        <v>760</v>
      </c>
      <c r="M54" s="14">
        <v>1612.38</v>
      </c>
      <c r="N54" s="14">
        <f t="shared" si="1"/>
        <v>3089.88</v>
      </c>
      <c r="O54" s="14">
        <f t="shared" si="2"/>
        <v>21910.12</v>
      </c>
    </row>
    <row r="55" spans="1:15" ht="30" x14ac:dyDescent="0.25">
      <c r="A55" s="4">
        <v>47</v>
      </c>
      <c r="B55" s="4" t="s">
        <v>268</v>
      </c>
      <c r="C55" s="4" t="s">
        <v>1176</v>
      </c>
      <c r="D55" s="4" t="s">
        <v>269</v>
      </c>
      <c r="E55" s="4" t="s">
        <v>726</v>
      </c>
      <c r="F55" s="4" t="s">
        <v>733</v>
      </c>
      <c r="G55" s="31">
        <v>15000</v>
      </c>
      <c r="H55">
        <v>0</v>
      </c>
      <c r="I55" s="31">
        <v>15000</v>
      </c>
      <c r="J55">
        <v>430.5</v>
      </c>
      <c r="K55" s="14">
        <v>0</v>
      </c>
      <c r="L55">
        <v>456</v>
      </c>
      <c r="M55">
        <v>25</v>
      </c>
      <c r="N55">
        <v>911.5</v>
      </c>
      <c r="O55" s="14">
        <f t="shared" si="2"/>
        <v>14088.5</v>
      </c>
    </row>
    <row r="56" spans="1:15" ht="24.75" customHeight="1" x14ac:dyDescent="0.25">
      <c r="A56" s="4">
        <v>48</v>
      </c>
      <c r="B56" s="4" t="s">
        <v>1076</v>
      </c>
      <c r="C56" s="4" t="s">
        <v>1095</v>
      </c>
      <c r="D56" s="4" t="s">
        <v>131</v>
      </c>
      <c r="E56" s="4" t="s">
        <v>726</v>
      </c>
      <c r="F56" s="4" t="s">
        <v>733</v>
      </c>
      <c r="G56" s="31">
        <v>15000</v>
      </c>
      <c r="H56">
        <v>0</v>
      </c>
      <c r="I56" s="31">
        <v>15000</v>
      </c>
      <c r="J56">
        <v>430.5</v>
      </c>
      <c r="K56" s="14">
        <v>0</v>
      </c>
      <c r="L56">
        <v>456</v>
      </c>
      <c r="M56" s="31">
        <v>2572.6799999999998</v>
      </c>
      <c r="N56" s="31">
        <v>3459.18</v>
      </c>
      <c r="O56" s="14">
        <f t="shared" si="2"/>
        <v>11540.82</v>
      </c>
    </row>
    <row r="57" spans="1:15" ht="24.75" customHeight="1" x14ac:dyDescent="0.25">
      <c r="A57" s="4">
        <v>49</v>
      </c>
      <c r="B57" s="4" t="s">
        <v>226</v>
      </c>
      <c r="C57" s="4" t="s">
        <v>1095</v>
      </c>
      <c r="D57" s="4" t="s">
        <v>131</v>
      </c>
      <c r="E57" s="4" t="s">
        <v>726</v>
      </c>
      <c r="F57" s="4" t="s">
        <v>734</v>
      </c>
      <c r="G57" s="14">
        <v>16500</v>
      </c>
      <c r="H57" s="4">
        <v>0</v>
      </c>
      <c r="I57" s="14">
        <v>16500</v>
      </c>
      <c r="J57" s="14">
        <v>473.55</v>
      </c>
      <c r="K57" s="14">
        <v>0</v>
      </c>
      <c r="L57" s="14">
        <v>501.6</v>
      </c>
      <c r="M57" s="19">
        <v>1225</v>
      </c>
      <c r="N57" s="14">
        <f t="shared" si="1"/>
        <v>2200.15</v>
      </c>
      <c r="O57" s="14">
        <f t="shared" si="2"/>
        <v>14299.85</v>
      </c>
    </row>
    <row r="58" spans="1:15" ht="24.75" customHeight="1" x14ac:dyDescent="0.25">
      <c r="A58" s="4">
        <v>50</v>
      </c>
      <c r="B58" s="4" t="s">
        <v>132</v>
      </c>
      <c r="C58" s="4" t="s">
        <v>1095</v>
      </c>
      <c r="D58" s="4" t="s">
        <v>131</v>
      </c>
      <c r="E58" s="4" t="s">
        <v>726</v>
      </c>
      <c r="F58" s="4" t="s">
        <v>734</v>
      </c>
      <c r="G58" s="31">
        <v>15000</v>
      </c>
      <c r="H58">
        <v>0</v>
      </c>
      <c r="I58" s="31">
        <v>15000</v>
      </c>
      <c r="J58">
        <v>430.5</v>
      </c>
      <c r="K58" s="14">
        <v>0</v>
      </c>
      <c r="L58">
        <v>456</v>
      </c>
      <c r="M58">
        <v>25</v>
      </c>
      <c r="N58">
        <v>911.5</v>
      </c>
      <c r="O58" s="14">
        <f t="shared" si="2"/>
        <v>14088.5</v>
      </c>
    </row>
    <row r="59" spans="1:15" ht="24.75" customHeight="1" x14ac:dyDescent="0.25">
      <c r="A59" s="4">
        <v>51</v>
      </c>
      <c r="B59" s="4" t="s">
        <v>363</v>
      </c>
      <c r="C59" s="4" t="s">
        <v>1095</v>
      </c>
      <c r="D59" s="4" t="s">
        <v>131</v>
      </c>
      <c r="E59" s="4" t="s">
        <v>726</v>
      </c>
      <c r="F59" s="4" t="s">
        <v>734</v>
      </c>
      <c r="G59" s="31">
        <v>15000</v>
      </c>
      <c r="H59">
        <v>0</v>
      </c>
      <c r="I59" s="31">
        <v>15000</v>
      </c>
      <c r="J59">
        <v>430.5</v>
      </c>
      <c r="K59" s="14">
        <v>0</v>
      </c>
      <c r="L59">
        <v>456</v>
      </c>
      <c r="M59">
        <v>25</v>
      </c>
      <c r="N59">
        <v>911.5</v>
      </c>
      <c r="O59" s="14">
        <f t="shared" si="2"/>
        <v>14088.5</v>
      </c>
    </row>
    <row r="60" spans="1:15" ht="24.75" customHeight="1" x14ac:dyDescent="0.25">
      <c r="A60" s="4">
        <v>52</v>
      </c>
      <c r="B60" s="4" t="s">
        <v>130</v>
      </c>
      <c r="C60" s="4" t="s">
        <v>1095</v>
      </c>
      <c r="D60" s="4" t="s">
        <v>131</v>
      </c>
      <c r="E60" s="4" t="s">
        <v>726</v>
      </c>
      <c r="F60" s="4" t="s">
        <v>734</v>
      </c>
      <c r="G60" s="31">
        <v>15000</v>
      </c>
      <c r="H60">
        <v>0</v>
      </c>
      <c r="I60" s="31">
        <v>15000</v>
      </c>
      <c r="J60">
        <v>430.5</v>
      </c>
      <c r="K60" s="14">
        <v>0</v>
      </c>
      <c r="L60">
        <v>456</v>
      </c>
      <c r="M60" s="31">
        <v>1874.69</v>
      </c>
      <c r="N60" s="31">
        <v>2761.19</v>
      </c>
      <c r="O60" s="14">
        <f t="shared" si="2"/>
        <v>12238.81</v>
      </c>
    </row>
    <row r="61" spans="1:15" ht="24.75" customHeight="1" x14ac:dyDescent="0.25">
      <c r="A61" s="4">
        <v>53</v>
      </c>
      <c r="B61" s="4" t="s">
        <v>267</v>
      </c>
      <c r="C61" s="4" t="s">
        <v>1095</v>
      </c>
      <c r="D61" s="4" t="s">
        <v>131</v>
      </c>
      <c r="E61" s="4" t="s">
        <v>727</v>
      </c>
      <c r="F61" s="4" t="s">
        <v>733</v>
      </c>
      <c r="G61" s="14">
        <v>19500</v>
      </c>
      <c r="H61" s="4">
        <v>0</v>
      </c>
      <c r="I61" s="14">
        <v>19500</v>
      </c>
      <c r="J61" s="14">
        <v>559.65</v>
      </c>
      <c r="K61" s="14">
        <v>0</v>
      </c>
      <c r="L61" s="14">
        <v>592.79999999999995</v>
      </c>
      <c r="M61" s="14">
        <v>25</v>
      </c>
      <c r="N61" s="14">
        <f t="shared" si="1"/>
        <v>1177.4499999999998</v>
      </c>
      <c r="O61" s="14">
        <f t="shared" si="2"/>
        <v>18322.55</v>
      </c>
    </row>
    <row r="62" spans="1:15" ht="24.75" customHeight="1" x14ac:dyDescent="0.25">
      <c r="A62" s="4">
        <v>54</v>
      </c>
      <c r="B62" s="4" t="s">
        <v>222</v>
      </c>
      <c r="C62" s="4" t="s">
        <v>1095</v>
      </c>
      <c r="D62" s="4" t="s">
        <v>147</v>
      </c>
      <c r="E62" s="4" t="s">
        <v>727</v>
      </c>
      <c r="F62" s="4" t="s">
        <v>733</v>
      </c>
      <c r="G62" s="14">
        <v>17600</v>
      </c>
      <c r="H62" s="4">
        <v>0</v>
      </c>
      <c r="I62" s="14">
        <v>17600</v>
      </c>
      <c r="J62" s="14">
        <v>505.12</v>
      </c>
      <c r="K62" s="14">
        <v>0</v>
      </c>
      <c r="L62" s="14">
        <v>535.04</v>
      </c>
      <c r="M62" s="14">
        <v>6615.83</v>
      </c>
      <c r="N62" s="14">
        <f t="shared" si="1"/>
        <v>7655.99</v>
      </c>
      <c r="O62" s="14">
        <f t="shared" si="2"/>
        <v>9944.01</v>
      </c>
    </row>
    <row r="63" spans="1:15" ht="24.75" customHeight="1" x14ac:dyDescent="0.25">
      <c r="A63" s="4">
        <v>55</v>
      </c>
      <c r="B63" s="4" t="s">
        <v>250</v>
      </c>
      <c r="C63" s="4" t="s">
        <v>1095</v>
      </c>
      <c r="D63" s="4" t="s">
        <v>131</v>
      </c>
      <c r="E63" s="4" t="s">
        <v>726</v>
      </c>
      <c r="F63" s="4" t="s">
        <v>734</v>
      </c>
      <c r="G63" s="14">
        <v>16500</v>
      </c>
      <c r="H63" s="4">
        <v>0</v>
      </c>
      <c r="I63" s="14">
        <v>16500</v>
      </c>
      <c r="J63" s="14">
        <f>+I63*2.87%</f>
        <v>473.55</v>
      </c>
      <c r="K63" s="14">
        <v>0</v>
      </c>
      <c r="L63" s="14">
        <f>+I63*3.04%</f>
        <v>501.6</v>
      </c>
      <c r="M63" s="14">
        <v>2228.0300000000002</v>
      </c>
      <c r="N63" s="14">
        <f t="shared" si="1"/>
        <v>3203.1800000000003</v>
      </c>
      <c r="O63" s="14">
        <f t="shared" si="2"/>
        <v>13296.82</v>
      </c>
    </row>
    <row r="64" spans="1:15" ht="24.75" customHeight="1" x14ac:dyDescent="0.25">
      <c r="A64" s="4">
        <v>56</v>
      </c>
      <c r="B64" s="4" t="s">
        <v>342</v>
      </c>
      <c r="C64" s="4" t="s">
        <v>1095</v>
      </c>
      <c r="D64" s="4" t="s">
        <v>131</v>
      </c>
      <c r="E64" s="4" t="s">
        <v>726</v>
      </c>
      <c r="F64" s="4" t="s">
        <v>734</v>
      </c>
      <c r="G64" s="31">
        <v>15000</v>
      </c>
      <c r="H64">
        <v>0</v>
      </c>
      <c r="I64" s="31">
        <v>15000</v>
      </c>
      <c r="J64">
        <v>430.5</v>
      </c>
      <c r="K64" s="14">
        <v>0</v>
      </c>
      <c r="L64">
        <v>456</v>
      </c>
      <c r="M64">
        <v>25</v>
      </c>
      <c r="N64">
        <v>911.5</v>
      </c>
      <c r="O64" s="14">
        <f t="shared" si="2"/>
        <v>14088.5</v>
      </c>
    </row>
    <row r="65" spans="1:15" ht="24.75" customHeight="1" x14ac:dyDescent="0.25">
      <c r="A65" s="4">
        <v>57</v>
      </c>
      <c r="B65" s="4" t="s">
        <v>427</v>
      </c>
      <c r="C65" s="4" t="s">
        <v>1095</v>
      </c>
      <c r="D65" s="4" t="s">
        <v>131</v>
      </c>
      <c r="E65" s="4" t="s">
        <v>725</v>
      </c>
      <c r="F65" s="4" t="s">
        <v>734</v>
      </c>
      <c r="G65" s="31">
        <v>15000</v>
      </c>
      <c r="H65">
        <v>0</v>
      </c>
      <c r="I65" s="31">
        <v>15000</v>
      </c>
      <c r="J65">
        <v>430.5</v>
      </c>
      <c r="K65" s="14">
        <v>0</v>
      </c>
      <c r="L65">
        <v>456</v>
      </c>
      <c r="M65">
        <v>25</v>
      </c>
      <c r="N65">
        <v>911.5</v>
      </c>
      <c r="O65" s="14">
        <f t="shared" si="2"/>
        <v>14088.5</v>
      </c>
    </row>
    <row r="66" spans="1:15" ht="24.75" customHeight="1" x14ac:dyDescent="0.25">
      <c r="A66" s="4">
        <v>58</v>
      </c>
      <c r="B66" t="s">
        <v>1391</v>
      </c>
      <c r="C66" s="4" t="s">
        <v>1095</v>
      </c>
      <c r="D66" s="4" t="s">
        <v>131</v>
      </c>
      <c r="E66" s="4" t="s">
        <v>726</v>
      </c>
      <c r="F66" s="4" t="s">
        <v>734</v>
      </c>
      <c r="G66" s="31">
        <v>11000</v>
      </c>
      <c r="H66">
        <v>0</v>
      </c>
      <c r="I66" s="31">
        <v>11000</v>
      </c>
      <c r="J66">
        <v>315.7</v>
      </c>
      <c r="K66" s="14">
        <v>0</v>
      </c>
      <c r="L66">
        <v>334.4</v>
      </c>
      <c r="M66">
        <v>25</v>
      </c>
      <c r="N66">
        <v>675.1</v>
      </c>
      <c r="O66" s="14">
        <f t="shared" si="2"/>
        <v>10324.9</v>
      </c>
    </row>
    <row r="67" spans="1:15" ht="24.75" customHeight="1" x14ac:dyDescent="0.25">
      <c r="A67" s="4">
        <v>59</v>
      </c>
      <c r="B67" t="s">
        <v>1352</v>
      </c>
      <c r="C67" t="s">
        <v>1095</v>
      </c>
      <c r="D67" t="s">
        <v>131</v>
      </c>
      <c r="E67" s="4" t="s">
        <v>726</v>
      </c>
      <c r="F67" s="4" t="s">
        <v>734</v>
      </c>
      <c r="G67" s="31">
        <v>11000</v>
      </c>
      <c r="H67">
        <v>0</v>
      </c>
      <c r="I67" s="31">
        <v>11000</v>
      </c>
      <c r="J67">
        <v>315.7</v>
      </c>
      <c r="K67" s="14">
        <v>0</v>
      </c>
      <c r="L67">
        <v>334.4</v>
      </c>
      <c r="M67">
        <v>425</v>
      </c>
      <c r="N67">
        <v>1075.0999999999999</v>
      </c>
      <c r="O67" s="14">
        <f t="shared" si="2"/>
        <v>9924.9</v>
      </c>
    </row>
    <row r="68" spans="1:15" ht="24.75" customHeight="1" x14ac:dyDescent="0.25">
      <c r="A68" s="4">
        <v>60</v>
      </c>
      <c r="B68" s="4" t="s">
        <v>213</v>
      </c>
      <c r="C68" s="4" t="s">
        <v>1096</v>
      </c>
      <c r="D68" s="4" t="s">
        <v>214</v>
      </c>
      <c r="E68" s="4" t="s">
        <v>726</v>
      </c>
      <c r="F68" s="4" t="s">
        <v>733</v>
      </c>
      <c r="G68" s="31">
        <v>20000</v>
      </c>
      <c r="H68">
        <v>0</v>
      </c>
      <c r="I68" s="31">
        <v>20000</v>
      </c>
      <c r="J68">
        <v>574</v>
      </c>
      <c r="K68" s="14">
        <v>0</v>
      </c>
      <c r="L68">
        <v>608</v>
      </c>
      <c r="M68">
        <v>25</v>
      </c>
      <c r="N68" s="31">
        <v>1207</v>
      </c>
      <c r="O68" s="14">
        <f t="shared" si="2"/>
        <v>18793</v>
      </c>
    </row>
    <row r="69" spans="1:15" ht="24.75" customHeight="1" x14ac:dyDescent="0.25">
      <c r="A69" s="4">
        <v>61</v>
      </c>
      <c r="B69" s="4" t="s">
        <v>217</v>
      </c>
      <c r="C69" s="4" t="s">
        <v>1096</v>
      </c>
      <c r="D69" s="4" t="s">
        <v>214</v>
      </c>
      <c r="E69" s="4" t="s">
        <v>726</v>
      </c>
      <c r="F69" s="4" t="s">
        <v>733</v>
      </c>
      <c r="G69" s="31">
        <v>20000</v>
      </c>
      <c r="H69">
        <v>0</v>
      </c>
      <c r="I69" s="31">
        <v>20000</v>
      </c>
      <c r="J69">
        <v>574</v>
      </c>
      <c r="K69" s="14">
        <v>0</v>
      </c>
      <c r="L69">
        <v>608</v>
      </c>
      <c r="M69">
        <v>25</v>
      </c>
      <c r="N69" s="31">
        <v>1207</v>
      </c>
      <c r="O69" s="14">
        <f t="shared" si="2"/>
        <v>18793</v>
      </c>
    </row>
    <row r="70" spans="1:15" ht="24.75" customHeight="1" x14ac:dyDescent="0.25">
      <c r="A70" s="4">
        <v>62</v>
      </c>
      <c r="B70" s="4" t="s">
        <v>219</v>
      </c>
      <c r="C70" s="4" t="s">
        <v>1096</v>
      </c>
      <c r="D70" s="4" t="s">
        <v>210</v>
      </c>
      <c r="E70" s="4" t="s">
        <v>727</v>
      </c>
      <c r="F70" s="4" t="s">
        <v>733</v>
      </c>
      <c r="G70" s="14">
        <v>22600</v>
      </c>
      <c r="H70" s="4">
        <v>0</v>
      </c>
      <c r="I70" s="14">
        <v>22600</v>
      </c>
      <c r="J70" s="14">
        <v>648.62</v>
      </c>
      <c r="K70" s="14">
        <v>0</v>
      </c>
      <c r="L70" s="14">
        <v>687.04</v>
      </c>
      <c r="M70" s="14">
        <v>595</v>
      </c>
      <c r="N70" s="14">
        <f t="shared" si="1"/>
        <v>1930.6599999999999</v>
      </c>
      <c r="O70" s="14">
        <f t="shared" si="2"/>
        <v>20669.34</v>
      </c>
    </row>
    <row r="71" spans="1:15" ht="24.75" customHeight="1" x14ac:dyDescent="0.25">
      <c r="A71" s="4">
        <v>63</v>
      </c>
      <c r="B71" s="4" t="s">
        <v>285</v>
      </c>
      <c r="C71" s="4" t="s">
        <v>1096</v>
      </c>
      <c r="D71" s="4" t="s">
        <v>214</v>
      </c>
      <c r="E71" s="4" t="s">
        <v>725</v>
      </c>
      <c r="F71" s="4" t="s">
        <v>733</v>
      </c>
      <c r="G71" s="31">
        <v>20000</v>
      </c>
      <c r="H71">
        <v>0</v>
      </c>
      <c r="I71" s="31">
        <v>20000</v>
      </c>
      <c r="J71">
        <v>574</v>
      </c>
      <c r="K71" s="14">
        <v>0</v>
      </c>
      <c r="L71">
        <v>608</v>
      </c>
      <c r="M71">
        <v>25</v>
      </c>
      <c r="N71" s="31">
        <v>1207</v>
      </c>
      <c r="O71" s="14">
        <f t="shared" si="2"/>
        <v>18793</v>
      </c>
    </row>
    <row r="72" spans="1:15" ht="24.75" customHeight="1" x14ac:dyDescent="0.25">
      <c r="A72" s="4">
        <v>64</v>
      </c>
      <c r="B72" s="4" t="s">
        <v>287</v>
      </c>
      <c r="C72" s="4" t="s">
        <v>1096</v>
      </c>
      <c r="D72" s="4" t="s">
        <v>110</v>
      </c>
      <c r="E72" s="4" t="s">
        <v>727</v>
      </c>
      <c r="F72" s="4" t="s">
        <v>733</v>
      </c>
      <c r="G72" s="14">
        <v>27000</v>
      </c>
      <c r="H72" s="4">
        <v>0</v>
      </c>
      <c r="I72" s="14">
        <v>27000</v>
      </c>
      <c r="J72" s="14">
        <v>774.9</v>
      </c>
      <c r="K72" s="14">
        <v>0</v>
      </c>
      <c r="L72" s="14">
        <v>820.8</v>
      </c>
      <c r="M72" s="14">
        <v>695</v>
      </c>
      <c r="N72" s="14">
        <f t="shared" si="1"/>
        <v>2290.6999999999998</v>
      </c>
      <c r="O72" s="14">
        <f t="shared" si="2"/>
        <v>24709.3</v>
      </c>
    </row>
    <row r="73" spans="1:15" ht="24.75" customHeight="1" x14ac:dyDescent="0.25">
      <c r="A73" s="4">
        <v>65</v>
      </c>
      <c r="B73" s="4" t="s">
        <v>509</v>
      </c>
      <c r="C73" s="4" t="s">
        <v>1096</v>
      </c>
      <c r="D73" s="4" t="s">
        <v>44</v>
      </c>
      <c r="E73" s="4" t="s">
        <v>726</v>
      </c>
      <c r="F73" s="4" t="s">
        <v>734</v>
      </c>
      <c r="G73" s="31">
        <v>30000</v>
      </c>
      <c r="H73">
        <v>0</v>
      </c>
      <c r="I73" s="31">
        <v>30000</v>
      </c>
      <c r="J73">
        <v>861</v>
      </c>
      <c r="K73" s="14">
        <v>0</v>
      </c>
      <c r="L73">
        <v>912</v>
      </c>
      <c r="M73">
        <v>25</v>
      </c>
      <c r="N73" s="31">
        <v>1798</v>
      </c>
      <c r="O73" s="14">
        <f t="shared" ref="O73:O136" si="3">+G73-N73</f>
        <v>28202</v>
      </c>
    </row>
    <row r="74" spans="1:15" ht="24.75" customHeight="1" x14ac:dyDescent="0.25">
      <c r="A74" s="4">
        <v>66</v>
      </c>
      <c r="B74" s="4" t="s">
        <v>179</v>
      </c>
      <c r="C74" s="4" t="s">
        <v>1096</v>
      </c>
      <c r="D74" s="4" t="s">
        <v>1177</v>
      </c>
      <c r="E74" s="4" t="s">
        <v>725</v>
      </c>
      <c r="F74" s="4" t="s">
        <v>733</v>
      </c>
      <c r="G74" s="31">
        <v>30000</v>
      </c>
      <c r="H74">
        <v>0</v>
      </c>
      <c r="I74" s="31">
        <v>30000</v>
      </c>
      <c r="J74">
        <v>861</v>
      </c>
      <c r="K74" s="14">
        <v>0</v>
      </c>
      <c r="L74">
        <v>912</v>
      </c>
      <c r="M74">
        <v>25</v>
      </c>
      <c r="N74" s="31">
        <v>1798</v>
      </c>
      <c r="O74" s="14">
        <f t="shared" si="3"/>
        <v>28202</v>
      </c>
    </row>
    <row r="75" spans="1:15" ht="24.75" customHeight="1" x14ac:dyDescent="0.25">
      <c r="A75" s="4">
        <v>67</v>
      </c>
      <c r="B75" s="4" t="s">
        <v>678</v>
      </c>
      <c r="C75" s="4" t="s">
        <v>1096</v>
      </c>
      <c r="D75" s="4" t="s">
        <v>679</v>
      </c>
      <c r="E75" s="4" t="s">
        <v>727</v>
      </c>
      <c r="F75" s="4" t="s">
        <v>733</v>
      </c>
      <c r="G75" s="31">
        <v>20000</v>
      </c>
      <c r="H75">
        <v>0</v>
      </c>
      <c r="I75" s="31">
        <v>20000</v>
      </c>
      <c r="J75">
        <v>574</v>
      </c>
      <c r="K75" s="14">
        <v>0</v>
      </c>
      <c r="L75">
        <v>608</v>
      </c>
      <c r="M75">
        <v>495</v>
      </c>
      <c r="N75" s="31">
        <v>1677</v>
      </c>
      <c r="O75" s="14">
        <f t="shared" si="3"/>
        <v>18323</v>
      </c>
    </row>
    <row r="76" spans="1:15" ht="15" x14ac:dyDescent="0.25">
      <c r="A76" s="4">
        <v>68</v>
      </c>
      <c r="B76" s="4" t="s">
        <v>283</v>
      </c>
      <c r="C76" s="4" t="s">
        <v>1130</v>
      </c>
      <c r="D76" s="4" t="s">
        <v>1178</v>
      </c>
      <c r="E76" s="4" t="s">
        <v>727</v>
      </c>
      <c r="F76" s="4" t="s">
        <v>733</v>
      </c>
      <c r="G76" s="14">
        <v>22050</v>
      </c>
      <c r="H76" s="4">
        <v>0</v>
      </c>
      <c r="I76" s="14">
        <v>22050</v>
      </c>
      <c r="J76" s="14">
        <v>632.84</v>
      </c>
      <c r="K76" s="14">
        <v>0</v>
      </c>
      <c r="L76" s="14">
        <v>670.32</v>
      </c>
      <c r="M76" s="14">
        <v>1612.38</v>
      </c>
      <c r="N76" s="14">
        <f t="shared" ref="N76:N136" si="4">+J76+K76+L76+M76</f>
        <v>2915.54</v>
      </c>
      <c r="O76" s="14">
        <f t="shared" si="3"/>
        <v>19134.46</v>
      </c>
    </row>
    <row r="77" spans="1:15" ht="15" x14ac:dyDescent="0.25">
      <c r="A77" s="4">
        <v>69</v>
      </c>
      <c r="B77" s="4" t="s">
        <v>185</v>
      </c>
      <c r="C77" s="4" t="s">
        <v>1130</v>
      </c>
      <c r="D77" s="4" t="s">
        <v>186</v>
      </c>
      <c r="E77" s="4" t="s">
        <v>727</v>
      </c>
      <c r="F77" s="4" t="s">
        <v>734</v>
      </c>
      <c r="G77" s="14">
        <v>22000</v>
      </c>
      <c r="H77" s="4">
        <v>0</v>
      </c>
      <c r="I77" s="14">
        <v>22000</v>
      </c>
      <c r="J77" s="14">
        <v>631.4</v>
      </c>
      <c r="K77" s="14">
        <v>0</v>
      </c>
      <c r="L77" s="14">
        <v>668.8</v>
      </c>
      <c r="M77" s="31">
        <v>14355.43</v>
      </c>
      <c r="N77" s="14">
        <f t="shared" si="4"/>
        <v>15655.630000000001</v>
      </c>
      <c r="O77" s="14">
        <f t="shared" si="3"/>
        <v>6344.369999999999</v>
      </c>
    </row>
    <row r="78" spans="1:15" ht="30" x14ac:dyDescent="0.25">
      <c r="A78" s="4">
        <v>70</v>
      </c>
      <c r="B78" s="4" t="s">
        <v>648</v>
      </c>
      <c r="C78" s="4" t="s">
        <v>1130</v>
      </c>
      <c r="D78" s="4" t="s">
        <v>649</v>
      </c>
      <c r="E78" s="4" t="s">
        <v>725</v>
      </c>
      <c r="F78" s="4" t="s">
        <v>734</v>
      </c>
      <c r="G78" s="14">
        <v>30000</v>
      </c>
      <c r="H78" s="4">
        <v>0</v>
      </c>
      <c r="I78" s="14">
        <v>30000</v>
      </c>
      <c r="J78" s="14">
        <v>861</v>
      </c>
      <c r="K78" s="14">
        <v>0</v>
      </c>
      <c r="L78" s="14">
        <v>912</v>
      </c>
      <c r="M78" s="14">
        <v>2950</v>
      </c>
      <c r="N78" s="14">
        <f t="shared" si="4"/>
        <v>4723</v>
      </c>
      <c r="O78" s="14">
        <f t="shared" si="3"/>
        <v>25277</v>
      </c>
    </row>
    <row r="79" spans="1:15" ht="30" x14ac:dyDescent="0.25">
      <c r="A79" s="4">
        <v>71</v>
      </c>
      <c r="B79" s="4" t="s">
        <v>450</v>
      </c>
      <c r="C79" s="4" t="s">
        <v>1130</v>
      </c>
      <c r="D79" s="4" t="s">
        <v>44</v>
      </c>
      <c r="E79" s="4" t="s">
        <v>725</v>
      </c>
      <c r="F79" s="4" t="s">
        <v>734</v>
      </c>
      <c r="G79" s="14">
        <v>22050</v>
      </c>
      <c r="H79" s="4">
        <v>0</v>
      </c>
      <c r="I79" s="14">
        <v>22050</v>
      </c>
      <c r="J79" s="14">
        <v>632.84</v>
      </c>
      <c r="K79" s="14">
        <v>0</v>
      </c>
      <c r="L79" s="14">
        <v>670.32</v>
      </c>
      <c r="M79" s="1">
        <v>495</v>
      </c>
      <c r="N79" s="14">
        <f t="shared" si="4"/>
        <v>1798.16</v>
      </c>
      <c r="O79" s="14">
        <f t="shared" si="3"/>
        <v>20251.84</v>
      </c>
    </row>
    <row r="80" spans="1:15" ht="15" x14ac:dyDescent="0.25">
      <c r="A80" s="4">
        <v>72</v>
      </c>
      <c r="B80" s="4" t="s">
        <v>562</v>
      </c>
      <c r="C80" s="4" t="s">
        <v>1093</v>
      </c>
      <c r="D80" s="4" t="s">
        <v>563</v>
      </c>
      <c r="E80" s="4" t="s">
        <v>726</v>
      </c>
      <c r="F80" s="4" t="s">
        <v>733</v>
      </c>
      <c r="G80" s="14">
        <v>35000</v>
      </c>
      <c r="H80" s="4">
        <v>0</v>
      </c>
      <c r="I80" s="14">
        <v>35000</v>
      </c>
      <c r="J80" s="14">
        <v>1004.5</v>
      </c>
      <c r="K80" s="14">
        <v>0</v>
      </c>
      <c r="L80" s="14">
        <v>1064</v>
      </c>
      <c r="M80" s="14">
        <v>25</v>
      </c>
      <c r="N80" s="14">
        <f>+J80+K80+L80+M80</f>
        <v>2093.5</v>
      </c>
      <c r="O80" s="14">
        <f t="shared" si="3"/>
        <v>32906.5</v>
      </c>
    </row>
    <row r="81" spans="1:15" ht="24.75" customHeight="1" x14ac:dyDescent="0.25">
      <c r="A81" s="4">
        <v>73</v>
      </c>
      <c r="B81" s="4" t="s">
        <v>513</v>
      </c>
      <c r="C81" s="4" t="s">
        <v>1179</v>
      </c>
      <c r="D81" s="4" t="s">
        <v>329</v>
      </c>
      <c r="E81" s="4" t="s">
        <v>726</v>
      </c>
      <c r="F81" s="4" t="s">
        <v>733</v>
      </c>
      <c r="G81" s="14">
        <v>25000</v>
      </c>
      <c r="H81" s="4">
        <v>0</v>
      </c>
      <c r="I81" s="14">
        <v>25000</v>
      </c>
      <c r="J81" s="14">
        <v>717.5</v>
      </c>
      <c r="K81" s="14">
        <v>0</v>
      </c>
      <c r="L81" s="14">
        <v>760</v>
      </c>
      <c r="M81" s="31">
        <v>3645</v>
      </c>
      <c r="N81" s="14">
        <f t="shared" si="4"/>
        <v>5122.5</v>
      </c>
      <c r="O81" s="14">
        <f t="shared" si="3"/>
        <v>19877.5</v>
      </c>
    </row>
    <row r="82" spans="1:15" ht="30" x14ac:dyDescent="0.25">
      <c r="A82" s="4">
        <v>74</v>
      </c>
      <c r="B82" s="4" t="s">
        <v>117</v>
      </c>
      <c r="C82" s="4" t="s">
        <v>1180</v>
      </c>
      <c r="D82" s="4" t="s">
        <v>1181</v>
      </c>
      <c r="E82" s="4" t="s">
        <v>727</v>
      </c>
      <c r="F82" s="4" t="s">
        <v>734</v>
      </c>
      <c r="G82" s="14">
        <v>100000</v>
      </c>
      <c r="H82" s="4">
        <v>0</v>
      </c>
      <c r="I82" s="14">
        <v>100000</v>
      </c>
      <c r="J82" s="14">
        <v>2870</v>
      </c>
      <c r="K82" s="14">
        <v>12105.37</v>
      </c>
      <c r="L82" s="14">
        <v>3040</v>
      </c>
      <c r="M82" s="31">
        <v>4046.6</v>
      </c>
      <c r="N82" s="14">
        <f t="shared" si="4"/>
        <v>22061.97</v>
      </c>
      <c r="O82" s="14">
        <f t="shared" si="3"/>
        <v>77938.03</v>
      </c>
    </row>
    <row r="83" spans="1:15" ht="24.75" customHeight="1" x14ac:dyDescent="0.25">
      <c r="A83" s="4">
        <v>75</v>
      </c>
      <c r="B83" s="4" t="s">
        <v>1203</v>
      </c>
      <c r="C83" s="4" t="s">
        <v>1180</v>
      </c>
      <c r="D83" s="4" t="s">
        <v>1033</v>
      </c>
      <c r="E83" s="4" t="s">
        <v>725</v>
      </c>
      <c r="F83" s="4" t="s">
        <v>733</v>
      </c>
      <c r="G83" s="14">
        <v>35000</v>
      </c>
      <c r="H83" s="4">
        <v>0</v>
      </c>
      <c r="I83" s="14">
        <v>35000</v>
      </c>
      <c r="J83" s="19">
        <v>1004.5</v>
      </c>
      <c r="K83" s="14">
        <v>0</v>
      </c>
      <c r="L83" s="19">
        <v>1064</v>
      </c>
      <c r="M83" s="14">
        <v>25</v>
      </c>
      <c r="N83" s="14">
        <f t="shared" si="4"/>
        <v>2093.5</v>
      </c>
      <c r="O83" s="14">
        <f t="shared" si="3"/>
        <v>32906.5</v>
      </c>
    </row>
    <row r="84" spans="1:15" s="61" customFormat="1" ht="24.75" customHeight="1" x14ac:dyDescent="0.25">
      <c r="A84" s="4">
        <v>76</v>
      </c>
      <c r="B84" s="59" t="s">
        <v>659</v>
      </c>
      <c r="C84" s="59" t="s">
        <v>1149</v>
      </c>
      <c r="D84" s="59" t="s">
        <v>40</v>
      </c>
      <c r="E84" s="59" t="s">
        <v>725</v>
      </c>
      <c r="F84" s="59" t="s">
        <v>734</v>
      </c>
      <c r="G84" s="60">
        <v>60000</v>
      </c>
      <c r="H84" s="59">
        <v>0</v>
      </c>
      <c r="I84" s="60">
        <v>60000</v>
      </c>
      <c r="J84" s="60">
        <v>1722</v>
      </c>
      <c r="K84" s="14">
        <v>3169.2</v>
      </c>
      <c r="L84" s="60">
        <v>1824</v>
      </c>
      <c r="M84" s="62">
        <v>1612.38</v>
      </c>
      <c r="N84" s="60">
        <f t="shared" si="4"/>
        <v>8327.58</v>
      </c>
      <c r="O84" s="14">
        <f t="shared" si="3"/>
        <v>51672.42</v>
      </c>
    </row>
    <row r="85" spans="1:15" ht="24.75" customHeight="1" x14ac:dyDescent="0.25">
      <c r="A85" s="4">
        <v>77</v>
      </c>
      <c r="B85" s="4" t="s">
        <v>272</v>
      </c>
      <c r="C85" s="4" t="s">
        <v>1149</v>
      </c>
      <c r="D85" s="4" t="s">
        <v>273</v>
      </c>
      <c r="E85" s="4" t="s">
        <v>725</v>
      </c>
      <c r="F85" s="4" t="s">
        <v>734</v>
      </c>
      <c r="G85" s="14">
        <v>45000</v>
      </c>
      <c r="H85" s="4">
        <v>0</v>
      </c>
      <c r="I85" s="14">
        <v>45000</v>
      </c>
      <c r="J85" s="14">
        <v>1291.5</v>
      </c>
      <c r="K85" s="14">
        <v>1148.33</v>
      </c>
      <c r="L85" s="14">
        <v>1368</v>
      </c>
      <c r="M85" s="14">
        <v>2035.8</v>
      </c>
      <c r="N85" s="14">
        <f t="shared" si="4"/>
        <v>5843.63</v>
      </c>
      <c r="O85" s="14">
        <f t="shared" si="3"/>
        <v>39156.370000000003</v>
      </c>
    </row>
    <row r="86" spans="1:15" ht="24.75" customHeight="1" x14ac:dyDescent="0.25">
      <c r="A86" s="4">
        <v>78</v>
      </c>
      <c r="B86" s="4" t="s">
        <v>629</v>
      </c>
      <c r="C86" s="4" t="s">
        <v>1149</v>
      </c>
      <c r="D86" s="4" t="s">
        <v>630</v>
      </c>
      <c r="E86" s="4" t="s">
        <v>726</v>
      </c>
      <c r="F86" s="4" t="s">
        <v>733</v>
      </c>
      <c r="G86" s="31">
        <v>35000</v>
      </c>
      <c r="H86">
        <v>0</v>
      </c>
      <c r="I86" s="31">
        <v>35000</v>
      </c>
      <c r="J86" s="31">
        <v>1004.5</v>
      </c>
      <c r="K86" s="14">
        <v>0</v>
      </c>
      <c r="L86" s="31">
        <v>1064</v>
      </c>
      <c r="M86" s="31">
        <v>1612.38</v>
      </c>
      <c r="N86" s="14">
        <f t="shared" si="4"/>
        <v>3680.88</v>
      </c>
      <c r="O86" s="14">
        <f t="shared" si="3"/>
        <v>31319.119999999999</v>
      </c>
    </row>
    <row r="87" spans="1:15" ht="24.75" customHeight="1" x14ac:dyDescent="0.25">
      <c r="A87" s="4">
        <v>79</v>
      </c>
      <c r="B87" s="4" t="s">
        <v>555</v>
      </c>
      <c r="C87" s="4" t="s">
        <v>1149</v>
      </c>
      <c r="D87" s="4" t="s">
        <v>27</v>
      </c>
      <c r="E87" s="4" t="s">
        <v>725</v>
      </c>
      <c r="F87" s="4" t="s">
        <v>734</v>
      </c>
      <c r="G87" s="14">
        <v>45000</v>
      </c>
      <c r="H87" s="4">
        <v>0</v>
      </c>
      <c r="I87" s="14">
        <v>45000</v>
      </c>
      <c r="J87" s="14">
        <v>1291.5</v>
      </c>
      <c r="K87" s="14">
        <v>1148.33</v>
      </c>
      <c r="L87" s="14">
        <v>1368</v>
      </c>
      <c r="M87" s="14">
        <v>25</v>
      </c>
      <c r="N87" s="14">
        <f t="shared" si="4"/>
        <v>3832.83</v>
      </c>
      <c r="O87" s="14">
        <f t="shared" si="3"/>
        <v>41167.17</v>
      </c>
    </row>
    <row r="88" spans="1:15" ht="24.75" customHeight="1" x14ac:dyDescent="0.25">
      <c r="A88" s="4">
        <v>80</v>
      </c>
      <c r="B88" s="4" t="s">
        <v>515</v>
      </c>
      <c r="C88" s="4" t="s">
        <v>1092</v>
      </c>
      <c r="D88" s="4" t="s">
        <v>329</v>
      </c>
      <c r="E88" s="4" t="s">
        <v>726</v>
      </c>
      <c r="F88" s="4" t="s">
        <v>734</v>
      </c>
      <c r="G88" s="31">
        <v>35000</v>
      </c>
      <c r="H88">
        <v>0</v>
      </c>
      <c r="I88" s="31">
        <v>35000</v>
      </c>
      <c r="J88" s="31">
        <v>1004.5</v>
      </c>
      <c r="K88" s="14">
        <v>0</v>
      </c>
      <c r="L88" s="31">
        <v>1064</v>
      </c>
      <c r="M88">
        <v>695</v>
      </c>
      <c r="N88" s="31">
        <v>2763.5</v>
      </c>
      <c r="O88" s="31">
        <v>32236.5</v>
      </c>
    </row>
    <row r="89" spans="1:15" s="61" customFormat="1" ht="24.75" customHeight="1" x14ac:dyDescent="0.25">
      <c r="A89" s="4">
        <v>81</v>
      </c>
      <c r="B89" s="59" t="s">
        <v>662</v>
      </c>
      <c r="C89" s="59" t="s">
        <v>1148</v>
      </c>
      <c r="D89" s="59" t="s">
        <v>1182</v>
      </c>
      <c r="E89" s="59" t="s">
        <v>725</v>
      </c>
      <c r="F89" s="59" t="s">
        <v>734</v>
      </c>
      <c r="G89" s="60">
        <v>60000</v>
      </c>
      <c r="H89" s="59">
        <v>0</v>
      </c>
      <c r="I89" s="60">
        <v>60000</v>
      </c>
      <c r="J89" s="60">
        <v>1722</v>
      </c>
      <c r="K89" s="14">
        <v>3169.2</v>
      </c>
      <c r="L89" s="60">
        <v>1824</v>
      </c>
      <c r="M89" s="62">
        <v>1612.38</v>
      </c>
      <c r="N89" s="60">
        <f t="shared" si="4"/>
        <v>8327.58</v>
      </c>
      <c r="O89" s="14">
        <f t="shared" si="3"/>
        <v>51672.42</v>
      </c>
    </row>
    <row r="90" spans="1:15" ht="24.75" customHeight="1" x14ac:dyDescent="0.25">
      <c r="A90" s="4">
        <v>82</v>
      </c>
      <c r="B90" s="4" t="s">
        <v>455</v>
      </c>
      <c r="C90" s="4" t="s">
        <v>1148</v>
      </c>
      <c r="D90" s="4" t="s">
        <v>321</v>
      </c>
      <c r="E90" s="4" t="s">
        <v>726</v>
      </c>
      <c r="F90" s="4" t="s">
        <v>734</v>
      </c>
      <c r="G90" s="14">
        <v>22050</v>
      </c>
      <c r="H90" s="4">
        <v>0</v>
      </c>
      <c r="I90" s="14">
        <v>22050</v>
      </c>
      <c r="J90" s="14">
        <v>632.84</v>
      </c>
      <c r="K90" s="14">
        <v>0</v>
      </c>
      <c r="L90" s="14">
        <v>670.32</v>
      </c>
      <c r="M90" s="14">
        <v>4046.6</v>
      </c>
      <c r="N90" s="14">
        <f t="shared" si="4"/>
        <v>5349.76</v>
      </c>
      <c r="O90" s="14">
        <f t="shared" si="3"/>
        <v>16700.239999999998</v>
      </c>
    </row>
    <row r="91" spans="1:15" ht="24.75" customHeight="1" x14ac:dyDescent="0.25">
      <c r="A91" s="4">
        <v>83</v>
      </c>
      <c r="B91" s="4" t="s">
        <v>274</v>
      </c>
      <c r="C91" s="4" t="s">
        <v>1148</v>
      </c>
      <c r="D91" s="4" t="s">
        <v>275</v>
      </c>
      <c r="E91" s="4" t="s">
        <v>725</v>
      </c>
      <c r="F91" s="4" t="s">
        <v>734</v>
      </c>
      <c r="G91" s="14">
        <v>35000</v>
      </c>
      <c r="H91" s="4">
        <v>0</v>
      </c>
      <c r="I91" s="14">
        <v>35000</v>
      </c>
      <c r="J91" s="14">
        <v>1004.5</v>
      </c>
      <c r="K91" s="14">
        <v>0</v>
      </c>
      <c r="L91" s="14">
        <v>1064</v>
      </c>
      <c r="M91" s="14">
        <v>25</v>
      </c>
      <c r="N91" s="14">
        <f t="shared" si="4"/>
        <v>2093.5</v>
      </c>
      <c r="O91" s="14">
        <f t="shared" si="3"/>
        <v>32906.5</v>
      </c>
    </row>
    <row r="92" spans="1:15" ht="24.75" customHeight="1" x14ac:dyDescent="0.25">
      <c r="A92" s="4">
        <v>84</v>
      </c>
      <c r="B92" s="4" t="s">
        <v>249</v>
      </c>
      <c r="C92" s="4" t="s">
        <v>1148</v>
      </c>
      <c r="D92" s="4" t="s">
        <v>140</v>
      </c>
      <c r="E92" s="4" t="s">
        <v>725</v>
      </c>
      <c r="F92" s="4" t="s">
        <v>734</v>
      </c>
      <c r="G92" s="14">
        <v>26250</v>
      </c>
      <c r="H92" s="4">
        <v>0</v>
      </c>
      <c r="I92" s="14">
        <v>26250</v>
      </c>
      <c r="J92" s="14">
        <v>753.38</v>
      </c>
      <c r="K92" s="14">
        <v>0</v>
      </c>
      <c r="L92" s="14">
        <v>798</v>
      </c>
      <c r="M92" s="14">
        <v>25</v>
      </c>
      <c r="N92" s="14">
        <f t="shared" si="4"/>
        <v>1576.38</v>
      </c>
      <c r="O92" s="14">
        <f t="shared" si="3"/>
        <v>24673.62</v>
      </c>
    </row>
    <row r="93" spans="1:15" ht="24.75" customHeight="1" x14ac:dyDescent="0.25">
      <c r="A93" s="4">
        <v>85</v>
      </c>
      <c r="B93" t="s">
        <v>1344</v>
      </c>
      <c r="C93" s="4" t="s">
        <v>1148</v>
      </c>
      <c r="D93" t="s">
        <v>329</v>
      </c>
      <c r="E93" s="4" t="s">
        <v>725</v>
      </c>
      <c r="F93" s="4" t="s">
        <v>734</v>
      </c>
      <c r="G93" s="31">
        <v>25000</v>
      </c>
      <c r="H93">
        <v>0</v>
      </c>
      <c r="I93" s="31">
        <v>25000</v>
      </c>
      <c r="J93">
        <v>717.5</v>
      </c>
      <c r="K93" s="14">
        <v>0</v>
      </c>
      <c r="L93">
        <v>760</v>
      </c>
      <c r="M93">
        <v>25</v>
      </c>
      <c r="N93" s="31">
        <v>1502.5</v>
      </c>
      <c r="O93" s="14">
        <f t="shared" si="3"/>
        <v>23497.5</v>
      </c>
    </row>
    <row r="94" spans="1:15" ht="24.75" customHeight="1" x14ac:dyDescent="0.25">
      <c r="A94" s="4">
        <v>86</v>
      </c>
      <c r="B94" s="4" t="s">
        <v>1258</v>
      </c>
      <c r="C94" s="4" t="s">
        <v>134</v>
      </c>
      <c r="D94" s="4" t="s">
        <v>291</v>
      </c>
      <c r="E94" s="4" t="s">
        <v>726</v>
      </c>
      <c r="F94" s="4" t="s">
        <v>734</v>
      </c>
      <c r="G94" s="31">
        <v>11000</v>
      </c>
      <c r="H94">
        <v>0</v>
      </c>
      <c r="I94" s="31">
        <v>11000</v>
      </c>
      <c r="J94">
        <v>315.7</v>
      </c>
      <c r="K94" s="14">
        <v>0</v>
      </c>
      <c r="L94">
        <v>334.4</v>
      </c>
      <c r="M94">
        <v>25</v>
      </c>
      <c r="N94" s="14">
        <f t="shared" si="4"/>
        <v>675.09999999999991</v>
      </c>
      <c r="O94" s="14">
        <f t="shared" si="3"/>
        <v>10324.9</v>
      </c>
    </row>
    <row r="95" spans="1:15" ht="24.75" customHeight="1" x14ac:dyDescent="0.25">
      <c r="A95" s="4">
        <v>87</v>
      </c>
      <c r="B95" s="4" t="s">
        <v>28</v>
      </c>
      <c r="C95" s="4" t="s">
        <v>134</v>
      </c>
      <c r="D95" s="4" t="s">
        <v>1183</v>
      </c>
      <c r="E95" s="4" t="s">
        <v>725</v>
      </c>
      <c r="F95" s="4" t="s">
        <v>733</v>
      </c>
      <c r="G95" s="14">
        <v>50000</v>
      </c>
      <c r="H95" s="4">
        <v>0</v>
      </c>
      <c r="I95" s="14">
        <v>50000</v>
      </c>
      <c r="J95" s="14">
        <v>1435</v>
      </c>
      <c r="K95" s="14">
        <v>1854</v>
      </c>
      <c r="L95" s="14">
        <v>1520</v>
      </c>
      <c r="M95" s="14">
        <v>6457.4</v>
      </c>
      <c r="N95" s="14">
        <f t="shared" si="4"/>
        <v>11266.4</v>
      </c>
      <c r="O95" s="14">
        <f t="shared" si="3"/>
        <v>38733.599999999999</v>
      </c>
    </row>
    <row r="96" spans="1:15" ht="24.75" customHeight="1" x14ac:dyDescent="0.25">
      <c r="A96" s="4">
        <v>88</v>
      </c>
      <c r="B96" s="4" t="s">
        <v>228</v>
      </c>
      <c r="C96" s="4" t="s">
        <v>134</v>
      </c>
      <c r="D96" s="4" t="s">
        <v>44</v>
      </c>
      <c r="E96" s="4" t="s">
        <v>725</v>
      </c>
      <c r="F96" s="4" t="s">
        <v>734</v>
      </c>
      <c r="G96" s="14">
        <v>26000</v>
      </c>
      <c r="H96" s="4">
        <v>0</v>
      </c>
      <c r="I96" s="14">
        <v>26000</v>
      </c>
      <c r="J96" s="14">
        <v>746.2</v>
      </c>
      <c r="K96" s="14">
        <v>0</v>
      </c>
      <c r="L96" s="14">
        <v>790.4</v>
      </c>
      <c r="M96" s="1">
        <v>495</v>
      </c>
      <c r="N96" s="14">
        <f t="shared" si="4"/>
        <v>2031.6</v>
      </c>
      <c r="O96" s="14">
        <f t="shared" si="3"/>
        <v>23968.400000000001</v>
      </c>
    </row>
    <row r="97" spans="1:15" ht="24.75" customHeight="1" x14ac:dyDescent="0.25">
      <c r="A97" s="4">
        <v>89</v>
      </c>
      <c r="B97" s="4" t="s">
        <v>244</v>
      </c>
      <c r="C97" s="4" t="s">
        <v>134</v>
      </c>
      <c r="D97" s="4" t="s">
        <v>151</v>
      </c>
      <c r="E97" s="4" t="s">
        <v>726</v>
      </c>
      <c r="F97" s="4" t="s">
        <v>733</v>
      </c>
      <c r="G97" s="14">
        <v>11000</v>
      </c>
      <c r="H97" s="4">
        <v>0</v>
      </c>
      <c r="I97" s="14">
        <v>11000</v>
      </c>
      <c r="J97" s="14">
        <v>315.7</v>
      </c>
      <c r="K97" s="14">
        <v>0</v>
      </c>
      <c r="L97" s="14">
        <v>334.4</v>
      </c>
      <c r="M97" s="14">
        <v>25</v>
      </c>
      <c r="N97" s="14">
        <f t="shared" si="4"/>
        <v>675.09999999999991</v>
      </c>
      <c r="O97" s="14">
        <f t="shared" si="3"/>
        <v>10324.9</v>
      </c>
    </row>
    <row r="98" spans="1:15" ht="24.75" customHeight="1" x14ac:dyDescent="0.25">
      <c r="A98" s="4">
        <v>90</v>
      </c>
      <c r="B98" s="4" t="s">
        <v>293</v>
      </c>
      <c r="C98" s="4" t="s">
        <v>134</v>
      </c>
      <c r="D98" s="4" t="s">
        <v>21</v>
      </c>
      <c r="E98" s="4" t="s">
        <v>725</v>
      </c>
      <c r="F98" s="4" t="s">
        <v>734</v>
      </c>
      <c r="G98" s="14">
        <v>50000</v>
      </c>
      <c r="H98" s="4">
        <v>0</v>
      </c>
      <c r="I98" s="14">
        <v>50000</v>
      </c>
      <c r="J98" s="14">
        <v>1435</v>
      </c>
      <c r="K98" s="14">
        <v>1854</v>
      </c>
      <c r="L98" s="14">
        <v>1520</v>
      </c>
      <c r="M98" s="14">
        <v>1025</v>
      </c>
      <c r="N98" s="14">
        <f t="shared" si="4"/>
        <v>5834</v>
      </c>
      <c r="O98" s="14">
        <f t="shared" si="3"/>
        <v>44166</v>
      </c>
    </row>
    <row r="99" spans="1:15" ht="24.75" customHeight="1" x14ac:dyDescent="0.25">
      <c r="A99" s="4">
        <v>91</v>
      </c>
      <c r="B99" s="4" t="s">
        <v>297</v>
      </c>
      <c r="C99" s="4" t="s">
        <v>134</v>
      </c>
      <c r="D99" s="4" t="s">
        <v>44</v>
      </c>
      <c r="E99" s="4" t="s">
        <v>726</v>
      </c>
      <c r="F99" s="4" t="s">
        <v>734</v>
      </c>
      <c r="G99" s="14">
        <v>22050</v>
      </c>
      <c r="H99" s="4">
        <v>0</v>
      </c>
      <c r="I99" s="14">
        <v>22050</v>
      </c>
      <c r="J99" s="14">
        <v>632.84</v>
      </c>
      <c r="K99" s="14">
        <v>0</v>
      </c>
      <c r="L99" s="14">
        <v>670.32</v>
      </c>
      <c r="M99" s="14">
        <v>25</v>
      </c>
      <c r="N99" s="14">
        <f t="shared" si="4"/>
        <v>1328.16</v>
      </c>
      <c r="O99" s="14">
        <f t="shared" si="3"/>
        <v>20721.84</v>
      </c>
    </row>
    <row r="100" spans="1:15" ht="24.75" customHeight="1" x14ac:dyDescent="0.25">
      <c r="A100" s="4">
        <v>92</v>
      </c>
      <c r="B100" s="4" t="s">
        <v>492</v>
      </c>
      <c r="C100" s="4" t="s">
        <v>134</v>
      </c>
      <c r="D100" s="4" t="s">
        <v>44</v>
      </c>
      <c r="E100" s="4" t="s">
        <v>726</v>
      </c>
      <c r="F100" s="4" t="s">
        <v>734</v>
      </c>
      <c r="G100" s="14">
        <v>30000</v>
      </c>
      <c r="H100" s="4">
        <v>0</v>
      </c>
      <c r="I100" s="14">
        <v>30000</v>
      </c>
      <c r="J100" s="14">
        <v>861</v>
      </c>
      <c r="K100" s="14">
        <v>0</v>
      </c>
      <c r="L100" s="14">
        <v>912</v>
      </c>
      <c r="M100" s="14">
        <v>1612.38</v>
      </c>
      <c r="N100" s="14">
        <f t="shared" si="4"/>
        <v>3385.38</v>
      </c>
      <c r="O100" s="14">
        <f t="shared" si="3"/>
        <v>26614.62</v>
      </c>
    </row>
    <row r="101" spans="1:15" ht="24.75" customHeight="1" x14ac:dyDescent="0.25">
      <c r="A101" s="4">
        <v>93</v>
      </c>
      <c r="B101" s="4" t="s">
        <v>310</v>
      </c>
      <c r="C101" s="4" t="s">
        <v>134</v>
      </c>
      <c r="D101" s="4" t="s">
        <v>21</v>
      </c>
      <c r="E101" s="4" t="s">
        <v>727</v>
      </c>
      <c r="F101" s="4" t="s">
        <v>734</v>
      </c>
      <c r="G101" s="14">
        <v>50000</v>
      </c>
      <c r="H101" s="4">
        <v>0</v>
      </c>
      <c r="I101" s="14">
        <v>50000</v>
      </c>
      <c r="J101" s="14">
        <v>1435</v>
      </c>
      <c r="K101" s="14">
        <v>1854</v>
      </c>
      <c r="L101" s="14">
        <v>1520</v>
      </c>
      <c r="M101" s="14">
        <v>125</v>
      </c>
      <c r="N101" s="14">
        <f t="shared" si="4"/>
        <v>4934</v>
      </c>
      <c r="O101" s="14">
        <f t="shared" si="3"/>
        <v>45066</v>
      </c>
    </row>
    <row r="102" spans="1:15" ht="24.75" customHeight="1" x14ac:dyDescent="0.25">
      <c r="A102" s="4">
        <v>94</v>
      </c>
      <c r="B102" s="4" t="s">
        <v>355</v>
      </c>
      <c r="C102" s="4" t="s">
        <v>134</v>
      </c>
      <c r="D102" s="4" t="s">
        <v>356</v>
      </c>
      <c r="E102" s="4" t="s">
        <v>725</v>
      </c>
      <c r="F102" s="4" t="s">
        <v>734</v>
      </c>
      <c r="G102" s="14">
        <v>50000</v>
      </c>
      <c r="H102" s="4">
        <v>0</v>
      </c>
      <c r="I102" s="14">
        <v>50000</v>
      </c>
      <c r="J102" s="14">
        <v>1435</v>
      </c>
      <c r="K102" s="14">
        <v>1854</v>
      </c>
      <c r="L102" s="14">
        <v>1520</v>
      </c>
      <c r="M102" s="14">
        <v>4446.6000000000004</v>
      </c>
      <c r="N102" s="14">
        <f t="shared" si="4"/>
        <v>9255.6</v>
      </c>
      <c r="O102" s="14">
        <f t="shared" si="3"/>
        <v>40744.400000000001</v>
      </c>
    </row>
    <row r="103" spans="1:15" ht="24.75" customHeight="1" x14ac:dyDescent="0.25">
      <c r="A103" s="4">
        <v>95</v>
      </c>
      <c r="B103" s="4" t="s">
        <v>481</v>
      </c>
      <c r="C103" s="4" t="s">
        <v>134</v>
      </c>
      <c r="D103" s="4" t="s">
        <v>131</v>
      </c>
      <c r="E103" s="4" t="s">
        <v>726</v>
      </c>
      <c r="F103" s="4" t="s">
        <v>734</v>
      </c>
      <c r="G103" s="14">
        <v>15000</v>
      </c>
      <c r="H103" s="4">
        <v>0</v>
      </c>
      <c r="I103" s="14">
        <v>15000</v>
      </c>
      <c r="J103" s="14">
        <f>+G103*2.87%</f>
        <v>430.5</v>
      </c>
      <c r="K103" s="14">
        <v>0</v>
      </c>
      <c r="L103" s="14">
        <f>+G103*3.04%</f>
        <v>456</v>
      </c>
      <c r="M103" s="14">
        <v>365</v>
      </c>
      <c r="N103" s="14">
        <f t="shared" si="4"/>
        <v>1251.5</v>
      </c>
      <c r="O103" s="14">
        <f t="shared" si="3"/>
        <v>13748.5</v>
      </c>
    </row>
    <row r="104" spans="1:15" ht="24.75" customHeight="1" x14ac:dyDescent="0.25">
      <c r="A104" s="4">
        <v>96</v>
      </c>
      <c r="B104" s="4" t="s">
        <v>517</v>
      </c>
      <c r="C104" s="4" t="s">
        <v>134</v>
      </c>
      <c r="D104" s="4" t="s">
        <v>140</v>
      </c>
      <c r="E104" s="4" t="s">
        <v>726</v>
      </c>
      <c r="F104" s="4" t="s">
        <v>733</v>
      </c>
      <c r="G104" s="14">
        <v>11000</v>
      </c>
      <c r="H104" s="4">
        <v>0</v>
      </c>
      <c r="I104" s="14">
        <v>11000</v>
      </c>
      <c r="J104" s="14">
        <v>315.7</v>
      </c>
      <c r="K104" s="14">
        <v>0</v>
      </c>
      <c r="L104" s="14">
        <v>334.4</v>
      </c>
      <c r="M104" s="14">
        <v>25</v>
      </c>
      <c r="N104" s="14">
        <f t="shared" si="4"/>
        <v>675.09999999999991</v>
      </c>
      <c r="O104" s="14">
        <f t="shared" si="3"/>
        <v>10324.9</v>
      </c>
    </row>
    <row r="105" spans="1:15" ht="24.75" customHeight="1" x14ac:dyDescent="0.25">
      <c r="A105" s="4">
        <v>97</v>
      </c>
      <c r="B105" s="4" t="s">
        <v>518</v>
      </c>
      <c r="C105" s="4" t="s">
        <v>134</v>
      </c>
      <c r="D105" s="4" t="s">
        <v>140</v>
      </c>
      <c r="E105" s="4" t="s">
        <v>726</v>
      </c>
      <c r="F105" s="4" t="s">
        <v>734</v>
      </c>
      <c r="G105" s="14">
        <v>20000</v>
      </c>
      <c r="H105" s="4">
        <v>0</v>
      </c>
      <c r="I105" s="14">
        <v>20000</v>
      </c>
      <c r="J105" s="14">
        <v>574</v>
      </c>
      <c r="K105" s="14">
        <v>0</v>
      </c>
      <c r="L105" s="14">
        <v>608</v>
      </c>
      <c r="M105" s="14">
        <v>25</v>
      </c>
      <c r="N105" s="14">
        <f t="shared" si="4"/>
        <v>1207</v>
      </c>
      <c r="O105" s="14">
        <f t="shared" si="3"/>
        <v>18793</v>
      </c>
    </row>
    <row r="106" spans="1:15" ht="24.75" customHeight="1" x14ac:dyDescent="0.25">
      <c r="A106" s="4">
        <v>98</v>
      </c>
      <c r="B106" s="4" t="s">
        <v>680</v>
      </c>
      <c r="C106" s="4" t="s">
        <v>134</v>
      </c>
      <c r="D106" s="4" t="s">
        <v>681</v>
      </c>
      <c r="E106" s="4" t="s">
        <v>727</v>
      </c>
      <c r="F106" s="4" t="s">
        <v>734</v>
      </c>
      <c r="G106" s="14">
        <v>50000</v>
      </c>
      <c r="H106" s="4">
        <v>0</v>
      </c>
      <c r="I106" s="14">
        <v>50000</v>
      </c>
      <c r="J106" s="14">
        <v>1435</v>
      </c>
      <c r="K106" s="14">
        <v>1854</v>
      </c>
      <c r="L106" s="14">
        <v>1520</v>
      </c>
      <c r="M106" s="14">
        <v>1385</v>
      </c>
      <c r="N106" s="14">
        <f t="shared" si="4"/>
        <v>6194</v>
      </c>
      <c r="O106" s="14">
        <f t="shared" si="3"/>
        <v>43806</v>
      </c>
    </row>
    <row r="107" spans="1:15" ht="24.75" customHeight="1" x14ac:dyDescent="0.25">
      <c r="A107" s="4">
        <v>99</v>
      </c>
      <c r="B107" s="4" t="s">
        <v>1214</v>
      </c>
      <c r="C107" s="4" t="s">
        <v>134</v>
      </c>
      <c r="D107" s="4" t="s">
        <v>214</v>
      </c>
      <c r="E107" s="4" t="s">
        <v>726</v>
      </c>
      <c r="F107" s="4" t="s">
        <v>733</v>
      </c>
      <c r="G107" s="14">
        <v>20000</v>
      </c>
      <c r="H107" s="4">
        <v>0</v>
      </c>
      <c r="I107" s="14">
        <v>20000</v>
      </c>
      <c r="J107" s="14">
        <v>574</v>
      </c>
      <c r="K107" s="14">
        <v>0</v>
      </c>
      <c r="L107" s="14">
        <v>608</v>
      </c>
      <c r="M107" s="14">
        <v>25</v>
      </c>
      <c r="N107" s="14">
        <v>1207</v>
      </c>
      <c r="O107" s="14">
        <f t="shared" si="3"/>
        <v>18793</v>
      </c>
    </row>
    <row r="108" spans="1:15" ht="15" x14ac:dyDescent="0.25">
      <c r="A108" s="4">
        <v>100</v>
      </c>
      <c r="B108" s="4" t="s">
        <v>586</v>
      </c>
      <c r="C108" s="4" t="s">
        <v>1133</v>
      </c>
      <c r="D108" s="4" t="s">
        <v>44</v>
      </c>
      <c r="E108" s="4" t="s">
        <v>726</v>
      </c>
      <c r="F108" s="4" t="s">
        <v>734</v>
      </c>
      <c r="G108" s="14">
        <v>22050</v>
      </c>
      <c r="H108" s="4">
        <v>0</v>
      </c>
      <c r="I108" s="14">
        <v>22050</v>
      </c>
      <c r="J108" s="14">
        <v>632.84</v>
      </c>
      <c r="K108" s="14">
        <v>0</v>
      </c>
      <c r="L108" s="14">
        <v>670.32</v>
      </c>
      <c r="M108" s="14">
        <v>25</v>
      </c>
      <c r="N108" s="14">
        <f t="shared" si="4"/>
        <v>1328.16</v>
      </c>
      <c r="O108" s="14">
        <f t="shared" si="3"/>
        <v>20721.84</v>
      </c>
    </row>
    <row r="109" spans="1:15" ht="24.75" customHeight="1" x14ac:dyDescent="0.25">
      <c r="A109" s="4">
        <v>101</v>
      </c>
      <c r="B109" s="4" t="s">
        <v>376</v>
      </c>
      <c r="C109" s="4" t="s">
        <v>134</v>
      </c>
      <c r="D109" s="4" t="s">
        <v>44</v>
      </c>
      <c r="E109" s="4" t="s">
        <v>726</v>
      </c>
      <c r="F109" s="4" t="s">
        <v>734</v>
      </c>
      <c r="G109" s="14">
        <v>22050</v>
      </c>
      <c r="H109" s="4">
        <v>0</v>
      </c>
      <c r="I109" s="14">
        <v>22050</v>
      </c>
      <c r="J109" s="14">
        <v>632.84</v>
      </c>
      <c r="K109" s="14">
        <v>0</v>
      </c>
      <c r="L109" s="14">
        <v>670.32</v>
      </c>
      <c r="M109" s="14">
        <v>25</v>
      </c>
      <c r="N109" s="14">
        <f t="shared" si="4"/>
        <v>1328.16</v>
      </c>
      <c r="O109" s="14">
        <f t="shared" si="3"/>
        <v>20721.84</v>
      </c>
    </row>
    <row r="110" spans="1:15" ht="24.75" customHeight="1" x14ac:dyDescent="0.25">
      <c r="A110" s="4">
        <v>102</v>
      </c>
      <c r="B110" s="4" t="s">
        <v>502</v>
      </c>
      <c r="C110" s="4" t="s">
        <v>134</v>
      </c>
      <c r="D110" s="4" t="s">
        <v>90</v>
      </c>
      <c r="E110" s="4" t="s">
        <v>725</v>
      </c>
      <c r="F110" s="4" t="s">
        <v>734</v>
      </c>
      <c r="G110" s="14">
        <v>35000</v>
      </c>
      <c r="H110" s="4">
        <v>0</v>
      </c>
      <c r="I110" s="14">
        <v>35000</v>
      </c>
      <c r="J110" s="14">
        <v>1004.5</v>
      </c>
      <c r="K110" s="14">
        <v>0</v>
      </c>
      <c r="L110" s="14">
        <v>1064</v>
      </c>
      <c r="M110" s="14">
        <v>425</v>
      </c>
      <c r="N110" s="14">
        <f t="shared" si="4"/>
        <v>2493.5</v>
      </c>
      <c r="O110" s="14">
        <f t="shared" si="3"/>
        <v>32506.5</v>
      </c>
    </row>
    <row r="111" spans="1:15" ht="24.75" customHeight="1" x14ac:dyDescent="0.25">
      <c r="A111" s="4">
        <v>103</v>
      </c>
      <c r="B111" t="s">
        <v>1295</v>
      </c>
      <c r="C111" s="4" t="s">
        <v>134</v>
      </c>
      <c r="D111" t="s">
        <v>214</v>
      </c>
      <c r="E111" s="4" t="s">
        <v>726</v>
      </c>
      <c r="F111" s="4" t="s">
        <v>733</v>
      </c>
      <c r="G111" s="31">
        <v>20000</v>
      </c>
      <c r="H111">
        <v>0</v>
      </c>
      <c r="I111" s="31">
        <v>20000</v>
      </c>
      <c r="J111">
        <v>574</v>
      </c>
      <c r="K111" s="14">
        <v>0</v>
      </c>
      <c r="L111">
        <v>608</v>
      </c>
      <c r="M111">
        <v>1612.38</v>
      </c>
      <c r="N111" s="14">
        <f t="shared" si="4"/>
        <v>2794.38</v>
      </c>
      <c r="O111" s="14">
        <f t="shared" si="3"/>
        <v>17205.62</v>
      </c>
    </row>
    <row r="112" spans="1:15" ht="24.75" customHeight="1" x14ac:dyDescent="0.25">
      <c r="A112" s="4">
        <v>104</v>
      </c>
      <c r="B112" s="4" t="s">
        <v>1223</v>
      </c>
      <c r="C112" s="4" t="s">
        <v>134</v>
      </c>
      <c r="D112" t="s">
        <v>151</v>
      </c>
      <c r="E112" s="4" t="s">
        <v>726</v>
      </c>
      <c r="F112" s="4" t="s">
        <v>733</v>
      </c>
      <c r="G112" s="31">
        <v>11000</v>
      </c>
      <c r="H112">
        <v>0</v>
      </c>
      <c r="I112" s="31">
        <v>11000</v>
      </c>
      <c r="J112">
        <v>315.7</v>
      </c>
      <c r="K112" s="14">
        <v>0</v>
      </c>
      <c r="L112">
        <v>334.4</v>
      </c>
      <c r="M112" s="31">
        <v>1930.91</v>
      </c>
      <c r="N112" s="14">
        <f t="shared" si="4"/>
        <v>2581.0100000000002</v>
      </c>
      <c r="O112" s="14">
        <f t="shared" si="3"/>
        <v>8418.99</v>
      </c>
    </row>
    <row r="113" spans="1:15" ht="15" x14ac:dyDescent="0.25">
      <c r="A113" s="4">
        <v>105</v>
      </c>
      <c r="B113" s="4" t="s">
        <v>143</v>
      </c>
      <c r="C113" s="4" t="s">
        <v>1184</v>
      </c>
      <c r="D113" s="4" t="s">
        <v>21</v>
      </c>
      <c r="E113" s="4" t="s">
        <v>727</v>
      </c>
      <c r="F113" s="4" t="s">
        <v>734</v>
      </c>
      <c r="G113" s="14">
        <v>50000</v>
      </c>
      <c r="H113" s="4">
        <v>0</v>
      </c>
      <c r="I113" s="14">
        <v>50000</v>
      </c>
      <c r="J113" s="14">
        <v>1435</v>
      </c>
      <c r="K113" s="14">
        <v>1854</v>
      </c>
      <c r="L113" s="14">
        <v>1520</v>
      </c>
      <c r="M113" s="14">
        <v>16527.37</v>
      </c>
      <c r="N113" s="14">
        <f t="shared" si="4"/>
        <v>21336.37</v>
      </c>
      <c r="O113" s="14">
        <f t="shared" si="3"/>
        <v>28663.63</v>
      </c>
    </row>
    <row r="114" spans="1:15" ht="30" x14ac:dyDescent="0.25">
      <c r="A114" s="4">
        <v>106</v>
      </c>
      <c r="B114" s="4" t="s">
        <v>79</v>
      </c>
      <c r="C114" s="4" t="s">
        <v>1184</v>
      </c>
      <c r="D114" s="4" t="s">
        <v>21</v>
      </c>
      <c r="E114" s="4" t="s">
        <v>725</v>
      </c>
      <c r="F114" s="4" t="s">
        <v>734</v>
      </c>
      <c r="G114" s="14">
        <v>50000</v>
      </c>
      <c r="H114" s="4">
        <v>0</v>
      </c>
      <c r="I114" s="14">
        <v>50000</v>
      </c>
      <c r="J114" s="14">
        <v>1435</v>
      </c>
      <c r="K114" s="14">
        <v>1854</v>
      </c>
      <c r="L114" s="14">
        <v>1520</v>
      </c>
      <c r="M114" s="14">
        <v>425</v>
      </c>
      <c r="N114" s="14">
        <f t="shared" si="4"/>
        <v>5234</v>
      </c>
      <c r="O114" s="14">
        <f t="shared" si="3"/>
        <v>44766</v>
      </c>
    </row>
    <row r="115" spans="1:15" ht="30" x14ac:dyDescent="0.25">
      <c r="A115" s="4">
        <v>107</v>
      </c>
      <c r="B115" s="4" t="s">
        <v>91</v>
      </c>
      <c r="C115" s="4" t="s">
        <v>1184</v>
      </c>
      <c r="D115" s="4" t="s">
        <v>21</v>
      </c>
      <c r="E115" s="4" t="s">
        <v>725</v>
      </c>
      <c r="F115" s="4" t="s">
        <v>734</v>
      </c>
      <c r="G115" s="14">
        <v>50000</v>
      </c>
      <c r="H115" s="4">
        <v>0</v>
      </c>
      <c r="I115" s="14">
        <v>50000</v>
      </c>
      <c r="J115" s="14">
        <v>1435</v>
      </c>
      <c r="K115" s="14">
        <v>1854</v>
      </c>
      <c r="L115" s="14">
        <v>1520</v>
      </c>
      <c r="M115" s="14">
        <v>425</v>
      </c>
      <c r="N115" s="14">
        <f t="shared" si="4"/>
        <v>5234</v>
      </c>
      <c r="O115" s="14">
        <f t="shared" si="3"/>
        <v>44766</v>
      </c>
    </row>
    <row r="116" spans="1:15" ht="15" x14ac:dyDescent="0.25">
      <c r="A116" s="4">
        <v>108</v>
      </c>
      <c r="B116" s="4" t="s">
        <v>225</v>
      </c>
      <c r="C116" s="4" t="s">
        <v>1184</v>
      </c>
      <c r="D116" s="4" t="s">
        <v>151</v>
      </c>
      <c r="E116" s="4" t="s">
        <v>726</v>
      </c>
      <c r="F116" s="4" t="s">
        <v>733</v>
      </c>
      <c r="G116" s="14">
        <v>11000</v>
      </c>
      <c r="H116" s="4">
        <v>0</v>
      </c>
      <c r="I116" s="14">
        <v>11000</v>
      </c>
      <c r="J116" s="14">
        <v>315.7</v>
      </c>
      <c r="K116" s="14">
        <v>0</v>
      </c>
      <c r="L116" s="14">
        <v>334.4</v>
      </c>
      <c r="M116" s="14">
        <v>25</v>
      </c>
      <c r="N116" s="14">
        <f t="shared" si="4"/>
        <v>675.09999999999991</v>
      </c>
      <c r="O116" s="14">
        <f t="shared" si="3"/>
        <v>10324.9</v>
      </c>
    </row>
    <row r="117" spans="1:15" ht="15" x14ac:dyDescent="0.25">
      <c r="A117" s="4">
        <v>109</v>
      </c>
      <c r="B117" s="4" t="s">
        <v>248</v>
      </c>
      <c r="C117" s="4" t="s">
        <v>1184</v>
      </c>
      <c r="D117" s="4" t="s">
        <v>21</v>
      </c>
      <c r="E117" s="4" t="s">
        <v>727</v>
      </c>
      <c r="F117" s="4" t="s">
        <v>733</v>
      </c>
      <c r="G117" s="14">
        <v>50000</v>
      </c>
      <c r="H117" s="4">
        <v>0</v>
      </c>
      <c r="I117" s="14">
        <v>50000</v>
      </c>
      <c r="J117" s="14">
        <v>1435</v>
      </c>
      <c r="K117" s="14">
        <v>1854</v>
      </c>
      <c r="L117" s="14">
        <v>1520</v>
      </c>
      <c r="M117" s="14">
        <v>2375</v>
      </c>
      <c r="N117" s="14">
        <f t="shared" si="4"/>
        <v>7184</v>
      </c>
      <c r="O117" s="14">
        <f t="shared" si="3"/>
        <v>42816</v>
      </c>
    </row>
    <row r="118" spans="1:15" ht="15" x14ac:dyDescent="0.25">
      <c r="A118" s="4">
        <v>110</v>
      </c>
      <c r="B118" s="4" t="s">
        <v>306</v>
      </c>
      <c r="C118" s="4" t="s">
        <v>1184</v>
      </c>
      <c r="D118" s="4" t="s">
        <v>21</v>
      </c>
      <c r="E118" s="4" t="s">
        <v>727</v>
      </c>
      <c r="F118" s="4" t="s">
        <v>733</v>
      </c>
      <c r="G118" s="14">
        <v>50000</v>
      </c>
      <c r="H118" s="4">
        <v>0</v>
      </c>
      <c r="I118" s="14">
        <v>50000</v>
      </c>
      <c r="J118" s="14">
        <v>1435</v>
      </c>
      <c r="K118" s="14">
        <v>1854</v>
      </c>
      <c r="L118" s="14">
        <v>1520</v>
      </c>
      <c r="M118" s="31">
        <v>6220.79</v>
      </c>
      <c r="N118" s="14">
        <f t="shared" si="4"/>
        <v>11029.79</v>
      </c>
      <c r="O118" s="14">
        <f t="shared" si="3"/>
        <v>38970.21</v>
      </c>
    </row>
    <row r="119" spans="1:15" ht="15" x14ac:dyDescent="0.25">
      <c r="A119" s="4">
        <v>111</v>
      </c>
      <c r="B119" s="4" t="s">
        <v>335</v>
      </c>
      <c r="C119" s="4" t="s">
        <v>1184</v>
      </c>
      <c r="D119" s="4" t="s">
        <v>21</v>
      </c>
      <c r="E119" s="4" t="s">
        <v>727</v>
      </c>
      <c r="F119" s="4" t="s">
        <v>733</v>
      </c>
      <c r="G119" s="14">
        <v>50000</v>
      </c>
      <c r="H119" s="4">
        <v>0</v>
      </c>
      <c r="I119" s="14">
        <v>50000</v>
      </c>
      <c r="J119" s="14">
        <v>1435</v>
      </c>
      <c r="K119" s="14">
        <v>1854</v>
      </c>
      <c r="L119" s="14">
        <v>1520</v>
      </c>
      <c r="M119" s="14">
        <v>425</v>
      </c>
      <c r="N119" s="14">
        <f t="shared" si="4"/>
        <v>5234</v>
      </c>
      <c r="O119" s="14">
        <f t="shared" si="3"/>
        <v>44766</v>
      </c>
    </row>
    <row r="120" spans="1:15" ht="30" x14ac:dyDescent="0.25">
      <c r="A120" s="4">
        <v>112</v>
      </c>
      <c r="B120" s="4" t="s">
        <v>498</v>
      </c>
      <c r="C120" s="4" t="s">
        <v>1184</v>
      </c>
      <c r="D120" s="4" t="s">
        <v>90</v>
      </c>
      <c r="E120" s="4" t="s">
        <v>725</v>
      </c>
      <c r="F120" s="4" t="s">
        <v>734</v>
      </c>
      <c r="G120" s="14">
        <v>35000</v>
      </c>
      <c r="H120" s="4">
        <v>0</v>
      </c>
      <c r="I120" s="14">
        <v>35000</v>
      </c>
      <c r="J120" s="14">
        <v>1004.5</v>
      </c>
      <c r="K120" s="14">
        <v>0</v>
      </c>
      <c r="L120" s="14">
        <v>1064</v>
      </c>
      <c r="M120" s="14">
        <v>25</v>
      </c>
      <c r="N120" s="14">
        <f t="shared" si="4"/>
        <v>2093.5</v>
      </c>
      <c r="O120" s="14">
        <f t="shared" si="3"/>
        <v>32906.5</v>
      </c>
    </row>
    <row r="121" spans="1:15" ht="15" x14ac:dyDescent="0.25">
      <c r="A121" s="4">
        <v>113</v>
      </c>
      <c r="B121" s="4" t="s">
        <v>707</v>
      </c>
      <c r="C121" s="4" t="s">
        <v>1184</v>
      </c>
      <c r="D121" s="4" t="s">
        <v>21</v>
      </c>
      <c r="E121" s="4" t="s">
        <v>727</v>
      </c>
      <c r="F121" s="4" t="s">
        <v>734</v>
      </c>
      <c r="G121" s="14">
        <v>40000</v>
      </c>
      <c r="H121" s="4">
        <v>0</v>
      </c>
      <c r="I121" s="14">
        <v>40000</v>
      </c>
      <c r="J121" s="14">
        <v>1148</v>
      </c>
      <c r="K121" s="14">
        <v>204.54</v>
      </c>
      <c r="L121" s="14">
        <v>1216</v>
      </c>
      <c r="M121" s="31">
        <v>8269.82</v>
      </c>
      <c r="N121" s="14">
        <f t="shared" si="4"/>
        <v>10838.36</v>
      </c>
      <c r="O121" s="14">
        <f t="shared" si="3"/>
        <v>29161.64</v>
      </c>
    </row>
    <row r="122" spans="1:15" ht="30" x14ac:dyDescent="0.25">
      <c r="A122" s="4">
        <v>114</v>
      </c>
      <c r="B122" s="4" t="s">
        <v>712</v>
      </c>
      <c r="C122" s="4" t="s">
        <v>1184</v>
      </c>
      <c r="D122" s="4" t="s">
        <v>21</v>
      </c>
      <c r="E122" s="4" t="s">
        <v>725</v>
      </c>
      <c r="F122" s="4" t="s">
        <v>733</v>
      </c>
      <c r="G122" s="14">
        <v>50000</v>
      </c>
      <c r="H122" s="4">
        <v>0</v>
      </c>
      <c r="I122" s="14">
        <v>50000</v>
      </c>
      <c r="J122" s="14">
        <v>1435</v>
      </c>
      <c r="K122" s="14">
        <v>1615.89</v>
      </c>
      <c r="L122" s="14">
        <v>1520</v>
      </c>
      <c r="M122" s="31">
        <v>2012.38</v>
      </c>
      <c r="N122" s="14">
        <f t="shared" si="4"/>
        <v>6583.27</v>
      </c>
      <c r="O122" s="14">
        <f t="shared" si="3"/>
        <v>43416.729999999996</v>
      </c>
    </row>
    <row r="123" spans="1:15" ht="30" x14ac:dyDescent="0.25">
      <c r="A123" s="4">
        <v>115</v>
      </c>
      <c r="B123" s="4" t="s">
        <v>177</v>
      </c>
      <c r="C123" s="4" t="s">
        <v>1185</v>
      </c>
      <c r="D123" s="4" t="s">
        <v>178</v>
      </c>
      <c r="E123" s="4" t="s">
        <v>727</v>
      </c>
      <c r="F123" s="4" t="s">
        <v>733</v>
      </c>
      <c r="G123" s="14">
        <v>22050</v>
      </c>
      <c r="H123" s="4">
        <v>0</v>
      </c>
      <c r="I123" s="14">
        <v>22050</v>
      </c>
      <c r="J123" s="14">
        <v>632.84</v>
      </c>
      <c r="K123" s="14">
        <v>0</v>
      </c>
      <c r="L123" s="14">
        <v>670.32</v>
      </c>
      <c r="M123" s="14">
        <v>25</v>
      </c>
      <c r="N123" s="14">
        <f t="shared" si="4"/>
        <v>1328.16</v>
      </c>
      <c r="O123" s="14">
        <f t="shared" si="3"/>
        <v>20721.84</v>
      </c>
    </row>
    <row r="124" spans="1:15" s="61" customFormat="1" ht="30" x14ac:dyDescent="0.25">
      <c r="A124" s="4">
        <v>116</v>
      </c>
      <c r="B124" s="59" t="s">
        <v>687</v>
      </c>
      <c r="C124" s="59" t="s">
        <v>1185</v>
      </c>
      <c r="D124" s="59" t="s">
        <v>688</v>
      </c>
      <c r="E124" s="59" t="s">
        <v>725</v>
      </c>
      <c r="F124" s="59" t="s">
        <v>734</v>
      </c>
      <c r="G124" s="60">
        <v>60000</v>
      </c>
      <c r="H124" s="59">
        <v>0</v>
      </c>
      <c r="I124" s="60">
        <v>60000</v>
      </c>
      <c r="J124" s="60">
        <v>1722</v>
      </c>
      <c r="K124" s="14">
        <v>3169.2</v>
      </c>
      <c r="L124" s="60">
        <v>1824</v>
      </c>
      <c r="M124" s="62">
        <v>1612.38</v>
      </c>
      <c r="N124" s="60">
        <f t="shared" si="4"/>
        <v>8327.58</v>
      </c>
      <c r="O124" s="14">
        <f t="shared" si="3"/>
        <v>51672.42</v>
      </c>
    </row>
    <row r="125" spans="1:15" ht="15" x14ac:dyDescent="0.25">
      <c r="A125" s="4">
        <v>117</v>
      </c>
      <c r="B125" s="4" t="s">
        <v>551</v>
      </c>
      <c r="C125" s="4" t="s">
        <v>1133</v>
      </c>
      <c r="D125" s="4" t="s">
        <v>27</v>
      </c>
      <c r="E125" s="4" t="s">
        <v>727</v>
      </c>
      <c r="F125" s="4" t="s">
        <v>733</v>
      </c>
      <c r="G125" s="14">
        <v>50000</v>
      </c>
      <c r="H125" s="4">
        <v>0</v>
      </c>
      <c r="I125" s="14">
        <v>50000</v>
      </c>
      <c r="J125" s="14">
        <v>1435</v>
      </c>
      <c r="K125" s="14">
        <v>1854</v>
      </c>
      <c r="L125" s="14">
        <f>+I125*3.04%</f>
        <v>1520</v>
      </c>
      <c r="M125" s="14">
        <v>525</v>
      </c>
      <c r="N125" s="14">
        <f t="shared" si="4"/>
        <v>5334</v>
      </c>
      <c r="O125" s="14">
        <f t="shared" si="3"/>
        <v>44666</v>
      </c>
    </row>
    <row r="126" spans="1:15" ht="15" x14ac:dyDescent="0.25">
      <c r="A126" s="4">
        <v>118</v>
      </c>
      <c r="B126" s="4" t="s">
        <v>26</v>
      </c>
      <c r="C126" s="4" t="s">
        <v>1134</v>
      </c>
      <c r="D126" s="4" t="s">
        <v>27</v>
      </c>
      <c r="E126" s="4" t="s">
        <v>727</v>
      </c>
      <c r="F126" s="4" t="s">
        <v>734</v>
      </c>
      <c r="G126" s="14">
        <v>50000</v>
      </c>
      <c r="H126" s="4">
        <v>0</v>
      </c>
      <c r="I126" s="14">
        <v>50000</v>
      </c>
      <c r="J126" s="14">
        <v>1435</v>
      </c>
      <c r="K126" s="14">
        <v>1854</v>
      </c>
      <c r="L126" s="14">
        <v>1520</v>
      </c>
      <c r="M126" s="14">
        <v>925</v>
      </c>
      <c r="N126" s="14">
        <f t="shared" si="4"/>
        <v>5734</v>
      </c>
      <c r="O126" s="14">
        <f t="shared" si="3"/>
        <v>44266</v>
      </c>
    </row>
    <row r="127" spans="1:15" ht="30" x14ac:dyDescent="0.25">
      <c r="A127" s="4">
        <v>119</v>
      </c>
      <c r="B127" s="4" t="s">
        <v>239</v>
      </c>
      <c r="C127" s="4" t="s">
        <v>1156</v>
      </c>
      <c r="D127" s="4" t="s">
        <v>44</v>
      </c>
      <c r="E127" s="4" t="s">
        <v>727</v>
      </c>
      <c r="F127" s="4" t="s">
        <v>734</v>
      </c>
      <c r="G127" s="14">
        <v>22050</v>
      </c>
      <c r="H127" s="4">
        <v>0</v>
      </c>
      <c r="I127" s="14">
        <v>22050</v>
      </c>
      <c r="J127" s="14">
        <v>632.84</v>
      </c>
      <c r="K127" s="14">
        <v>0</v>
      </c>
      <c r="L127" s="14">
        <v>670.32</v>
      </c>
      <c r="M127">
        <v>365</v>
      </c>
      <c r="N127" s="14">
        <f t="shared" si="4"/>
        <v>1668.16</v>
      </c>
      <c r="O127" s="14">
        <f t="shared" si="3"/>
        <v>20381.84</v>
      </c>
    </row>
    <row r="128" spans="1:15" ht="30" x14ac:dyDescent="0.25">
      <c r="A128" s="4">
        <v>120</v>
      </c>
      <c r="B128" s="4" t="s">
        <v>25</v>
      </c>
      <c r="C128" s="4" t="s">
        <v>1156</v>
      </c>
      <c r="D128" s="4" t="s">
        <v>21</v>
      </c>
      <c r="E128" s="4" t="s">
        <v>725</v>
      </c>
      <c r="F128" s="4" t="s">
        <v>733</v>
      </c>
      <c r="G128" s="14">
        <v>50000</v>
      </c>
      <c r="H128" s="4">
        <v>0</v>
      </c>
      <c r="I128" s="14">
        <v>50000</v>
      </c>
      <c r="J128" s="14">
        <v>1435</v>
      </c>
      <c r="K128" s="14">
        <v>1615.89</v>
      </c>
      <c r="L128" s="14">
        <v>1520</v>
      </c>
      <c r="M128" s="31">
        <v>2512.38</v>
      </c>
      <c r="N128" s="14">
        <f t="shared" si="4"/>
        <v>7083.27</v>
      </c>
      <c r="O128" s="14">
        <f t="shared" si="3"/>
        <v>42916.729999999996</v>
      </c>
    </row>
    <row r="129" spans="1:15" ht="30" x14ac:dyDescent="0.25">
      <c r="A129" s="4">
        <v>121</v>
      </c>
      <c r="B129" s="4" t="s">
        <v>92</v>
      </c>
      <c r="C129" s="4" t="s">
        <v>1156</v>
      </c>
      <c r="D129" s="4" t="s">
        <v>21</v>
      </c>
      <c r="E129" s="4" t="s">
        <v>725</v>
      </c>
      <c r="F129" s="4" t="s">
        <v>733</v>
      </c>
      <c r="G129" s="14">
        <v>50000</v>
      </c>
      <c r="H129" s="4">
        <v>0</v>
      </c>
      <c r="I129" s="14">
        <v>50000</v>
      </c>
      <c r="J129" s="14">
        <v>1435</v>
      </c>
      <c r="K129" s="14">
        <v>1854</v>
      </c>
      <c r="L129" s="14">
        <v>1520</v>
      </c>
      <c r="M129" s="14">
        <v>425</v>
      </c>
      <c r="N129" s="14">
        <f t="shared" si="4"/>
        <v>5234</v>
      </c>
      <c r="O129" s="14">
        <f t="shared" si="3"/>
        <v>44766</v>
      </c>
    </row>
    <row r="130" spans="1:15" ht="30" x14ac:dyDescent="0.25">
      <c r="A130" s="4">
        <v>122</v>
      </c>
      <c r="B130" s="4" t="s">
        <v>142</v>
      </c>
      <c r="C130" s="4" t="s">
        <v>1156</v>
      </c>
      <c r="D130" s="4" t="s">
        <v>21</v>
      </c>
      <c r="E130" s="4" t="s">
        <v>727</v>
      </c>
      <c r="F130" s="4" t="s">
        <v>734</v>
      </c>
      <c r="G130" s="14">
        <v>50000</v>
      </c>
      <c r="H130" s="4">
        <v>0</v>
      </c>
      <c r="I130" s="14">
        <v>50000</v>
      </c>
      <c r="J130" s="14">
        <v>1435</v>
      </c>
      <c r="K130" s="14">
        <v>1615.89</v>
      </c>
      <c r="L130" s="14">
        <v>1520</v>
      </c>
      <c r="M130" s="31">
        <v>2512.38</v>
      </c>
      <c r="N130" s="14">
        <f t="shared" si="4"/>
        <v>7083.27</v>
      </c>
      <c r="O130" s="14">
        <f t="shared" si="3"/>
        <v>42916.729999999996</v>
      </c>
    </row>
    <row r="131" spans="1:15" ht="30" x14ac:dyDescent="0.25">
      <c r="A131" s="4">
        <v>123</v>
      </c>
      <c r="B131" s="4" t="s">
        <v>136</v>
      </c>
      <c r="C131" s="4" t="s">
        <v>1156</v>
      </c>
      <c r="D131" s="4" t="s">
        <v>21</v>
      </c>
      <c r="E131" s="4" t="s">
        <v>725</v>
      </c>
      <c r="F131" s="4" t="s">
        <v>734</v>
      </c>
      <c r="G131" s="14">
        <v>50000</v>
      </c>
      <c r="H131" s="4">
        <v>0</v>
      </c>
      <c r="I131" s="14">
        <v>50000</v>
      </c>
      <c r="J131" s="14">
        <v>1435</v>
      </c>
      <c r="K131" s="14">
        <v>1854</v>
      </c>
      <c r="L131" s="14">
        <v>1520</v>
      </c>
      <c r="M131" s="14">
        <v>8373.77</v>
      </c>
      <c r="N131" s="14">
        <f t="shared" si="4"/>
        <v>13182.77</v>
      </c>
      <c r="O131" s="14">
        <f t="shared" si="3"/>
        <v>36817.229999999996</v>
      </c>
    </row>
    <row r="132" spans="1:15" ht="30" x14ac:dyDescent="0.25">
      <c r="A132" s="4">
        <v>124</v>
      </c>
      <c r="B132" s="4" t="s">
        <v>372</v>
      </c>
      <c r="C132" s="4" t="s">
        <v>1156</v>
      </c>
      <c r="D132" s="4" t="s">
        <v>36</v>
      </c>
      <c r="E132" s="4" t="s">
        <v>725</v>
      </c>
      <c r="F132" s="4" t="s">
        <v>734</v>
      </c>
      <c r="G132" s="14">
        <v>50000</v>
      </c>
      <c r="H132" s="4">
        <v>0</v>
      </c>
      <c r="I132" s="14">
        <v>50000</v>
      </c>
      <c r="J132" s="14">
        <v>1435</v>
      </c>
      <c r="K132" s="14">
        <v>1615.89</v>
      </c>
      <c r="L132" s="14">
        <v>1520</v>
      </c>
      <c r="M132" s="31">
        <v>6337.38</v>
      </c>
      <c r="N132" s="14">
        <f t="shared" si="4"/>
        <v>10908.27</v>
      </c>
      <c r="O132" s="14">
        <f t="shared" si="3"/>
        <v>39091.729999999996</v>
      </c>
    </row>
    <row r="133" spans="1:15" ht="30" x14ac:dyDescent="0.25">
      <c r="A133" s="4">
        <v>125</v>
      </c>
      <c r="B133" s="4" t="s">
        <v>374</v>
      </c>
      <c r="C133" s="4" t="s">
        <v>1156</v>
      </c>
      <c r="D133" s="4" t="s">
        <v>21</v>
      </c>
      <c r="E133" s="4" t="s">
        <v>727</v>
      </c>
      <c r="F133" s="4" t="s">
        <v>734</v>
      </c>
      <c r="G133" s="14">
        <v>40000</v>
      </c>
      <c r="H133" s="4">
        <v>0</v>
      </c>
      <c r="I133" s="14">
        <v>40000</v>
      </c>
      <c r="J133" s="14">
        <f>+I133*2.87%</f>
        <v>1148</v>
      </c>
      <c r="K133" s="14">
        <v>442.65</v>
      </c>
      <c r="L133" s="14">
        <f>+I133*3.04%</f>
        <v>1216</v>
      </c>
      <c r="M133" s="31">
        <v>8600</v>
      </c>
      <c r="N133" s="14">
        <f t="shared" si="4"/>
        <v>11406.65</v>
      </c>
      <c r="O133" s="14">
        <f t="shared" si="3"/>
        <v>28593.35</v>
      </c>
    </row>
    <row r="134" spans="1:15" ht="30" x14ac:dyDescent="0.25">
      <c r="A134" s="4">
        <v>126</v>
      </c>
      <c r="B134" s="4" t="s">
        <v>163</v>
      </c>
      <c r="C134" s="4" t="s">
        <v>1156</v>
      </c>
      <c r="D134" s="4" t="s">
        <v>21</v>
      </c>
      <c r="E134" s="4" t="s">
        <v>725</v>
      </c>
      <c r="F134" s="4" t="s">
        <v>734</v>
      </c>
      <c r="G134" s="14">
        <v>50000</v>
      </c>
      <c r="H134" s="4">
        <v>0</v>
      </c>
      <c r="I134" s="14">
        <v>50000</v>
      </c>
      <c r="J134" s="14">
        <v>1435</v>
      </c>
      <c r="K134" s="14">
        <v>1615.89</v>
      </c>
      <c r="L134" s="14">
        <v>1520</v>
      </c>
      <c r="M134" s="31">
        <v>2012.38</v>
      </c>
      <c r="N134" s="14">
        <f t="shared" si="4"/>
        <v>6583.27</v>
      </c>
      <c r="O134" s="14">
        <f t="shared" si="3"/>
        <v>43416.729999999996</v>
      </c>
    </row>
    <row r="135" spans="1:15" ht="45" customHeight="1" x14ac:dyDescent="0.25">
      <c r="A135" s="4">
        <v>127</v>
      </c>
      <c r="B135" s="4" t="s">
        <v>164</v>
      </c>
      <c r="C135" s="4" t="s">
        <v>1156</v>
      </c>
      <c r="D135" s="4" t="s">
        <v>21</v>
      </c>
      <c r="E135" s="4" t="s">
        <v>727</v>
      </c>
      <c r="F135" s="4" t="s">
        <v>733</v>
      </c>
      <c r="G135" s="14">
        <v>50000</v>
      </c>
      <c r="H135" s="4">
        <v>0</v>
      </c>
      <c r="I135" s="14">
        <v>50000</v>
      </c>
      <c r="J135" s="14">
        <v>1435</v>
      </c>
      <c r="K135" s="14">
        <v>1854</v>
      </c>
      <c r="L135" s="14">
        <v>1520</v>
      </c>
      <c r="M135" s="31">
        <v>35739.379999999997</v>
      </c>
      <c r="N135" s="14">
        <f t="shared" si="4"/>
        <v>40548.379999999997</v>
      </c>
      <c r="O135" s="14">
        <f t="shared" si="3"/>
        <v>9451.6200000000026</v>
      </c>
    </row>
    <row r="136" spans="1:15" ht="30" x14ac:dyDescent="0.25">
      <c r="A136" s="4">
        <v>128</v>
      </c>
      <c r="B136" s="4" t="s">
        <v>229</v>
      </c>
      <c r="C136" s="4" t="s">
        <v>1156</v>
      </c>
      <c r="D136" s="4" t="s">
        <v>21</v>
      </c>
      <c r="E136" s="4" t="s">
        <v>725</v>
      </c>
      <c r="F136" s="4" t="s">
        <v>733</v>
      </c>
      <c r="G136" s="14">
        <v>50000</v>
      </c>
      <c r="H136" s="4">
        <v>0</v>
      </c>
      <c r="I136" s="14">
        <v>50000</v>
      </c>
      <c r="J136" s="14">
        <v>1435</v>
      </c>
      <c r="K136" s="14">
        <v>1854</v>
      </c>
      <c r="L136" s="14">
        <v>1520</v>
      </c>
      <c r="M136" s="14">
        <v>425</v>
      </c>
      <c r="N136" s="14">
        <f t="shared" si="4"/>
        <v>5234</v>
      </c>
      <c r="O136" s="14">
        <f t="shared" si="3"/>
        <v>44766</v>
      </c>
    </row>
    <row r="137" spans="1:15" ht="30" x14ac:dyDescent="0.25">
      <c r="A137" s="4">
        <v>129</v>
      </c>
      <c r="B137" s="4" t="s">
        <v>266</v>
      </c>
      <c r="C137" s="4" t="s">
        <v>1156</v>
      </c>
      <c r="D137" s="4" t="s">
        <v>21</v>
      </c>
      <c r="E137" s="4" t="s">
        <v>727</v>
      </c>
      <c r="F137" s="4" t="s">
        <v>734</v>
      </c>
      <c r="G137" s="14">
        <v>50000</v>
      </c>
      <c r="H137" s="4">
        <v>0</v>
      </c>
      <c r="I137" s="14">
        <v>50000</v>
      </c>
      <c r="J137" s="14">
        <v>1435</v>
      </c>
      <c r="K137" s="14">
        <v>1854</v>
      </c>
      <c r="L137" s="14">
        <v>1520</v>
      </c>
      <c r="M137" s="14">
        <v>425</v>
      </c>
      <c r="N137" s="14">
        <f t="shared" ref="N137:N201" si="5">+J137+K137+L137+M137</f>
        <v>5234</v>
      </c>
      <c r="O137" s="14">
        <f t="shared" ref="O137:O199" si="6">+G137-N137</f>
        <v>44766</v>
      </c>
    </row>
    <row r="138" spans="1:15" ht="30" x14ac:dyDescent="0.25">
      <c r="A138" s="4">
        <v>130</v>
      </c>
      <c r="B138" s="4" t="s">
        <v>276</v>
      </c>
      <c r="C138" s="4" t="s">
        <v>1156</v>
      </c>
      <c r="D138" s="4" t="s">
        <v>21</v>
      </c>
      <c r="E138" s="4" t="s">
        <v>725</v>
      </c>
      <c r="F138" s="4" t="s">
        <v>733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1854</v>
      </c>
      <c r="L138" s="14">
        <v>1520</v>
      </c>
      <c r="M138" s="14">
        <v>425</v>
      </c>
      <c r="N138" s="14">
        <f t="shared" si="5"/>
        <v>5234</v>
      </c>
      <c r="O138" s="14">
        <f t="shared" si="6"/>
        <v>44766</v>
      </c>
    </row>
    <row r="139" spans="1:15" ht="30" x14ac:dyDescent="0.25">
      <c r="A139" s="4">
        <v>131</v>
      </c>
      <c r="B139" s="4" t="s">
        <v>311</v>
      </c>
      <c r="C139" s="4" t="s">
        <v>1156</v>
      </c>
      <c r="D139" s="4" t="s">
        <v>21</v>
      </c>
      <c r="E139" s="4" t="s">
        <v>725</v>
      </c>
      <c r="F139" s="4" t="s">
        <v>733</v>
      </c>
      <c r="G139" s="14">
        <v>50000</v>
      </c>
      <c r="H139" s="4">
        <v>0</v>
      </c>
      <c r="I139" s="14">
        <v>50000</v>
      </c>
      <c r="J139" s="14">
        <v>1435</v>
      </c>
      <c r="K139" s="14">
        <v>1854</v>
      </c>
      <c r="L139" s="14">
        <v>1520</v>
      </c>
      <c r="M139" s="14">
        <v>3650</v>
      </c>
      <c r="N139" s="14">
        <f t="shared" si="5"/>
        <v>8459</v>
      </c>
      <c r="O139" s="14">
        <f t="shared" si="6"/>
        <v>41541</v>
      </c>
    </row>
    <row r="140" spans="1:15" ht="24.75" customHeight="1" x14ac:dyDescent="0.25">
      <c r="A140" s="4">
        <v>132</v>
      </c>
      <c r="B140" s="4" t="s">
        <v>338</v>
      </c>
      <c r="C140" s="4" t="s">
        <v>1156</v>
      </c>
      <c r="D140" s="4" t="s">
        <v>21</v>
      </c>
      <c r="E140" s="4" t="s">
        <v>725</v>
      </c>
      <c r="F140" s="4" t="s">
        <v>734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1854</v>
      </c>
      <c r="L140" s="14">
        <v>1520</v>
      </c>
      <c r="M140" s="19">
        <v>25254.3</v>
      </c>
      <c r="N140" s="14">
        <f t="shared" si="5"/>
        <v>30063.3</v>
      </c>
      <c r="O140" s="14">
        <f t="shared" si="6"/>
        <v>19936.7</v>
      </c>
    </row>
    <row r="141" spans="1:15" ht="30" x14ac:dyDescent="0.25">
      <c r="A141" s="4">
        <v>133</v>
      </c>
      <c r="B141" s="4" t="s">
        <v>410</v>
      </c>
      <c r="C141" s="4" t="s">
        <v>1156</v>
      </c>
      <c r="D141" s="4" t="s">
        <v>21</v>
      </c>
      <c r="E141" s="4" t="s">
        <v>727</v>
      </c>
      <c r="F141" s="4" t="s">
        <v>734</v>
      </c>
      <c r="G141" s="31">
        <v>50000</v>
      </c>
      <c r="H141">
        <v>0</v>
      </c>
      <c r="I141" s="31">
        <v>50000</v>
      </c>
      <c r="J141" s="31">
        <v>1435</v>
      </c>
      <c r="K141" s="14">
        <v>1377.79</v>
      </c>
      <c r="L141" s="31">
        <v>1520</v>
      </c>
      <c r="M141" s="31">
        <v>11655.86</v>
      </c>
      <c r="N141" s="14">
        <f t="shared" si="5"/>
        <v>15988.650000000001</v>
      </c>
      <c r="O141" s="14">
        <f t="shared" si="6"/>
        <v>34011.35</v>
      </c>
    </row>
    <row r="142" spans="1:15" ht="30" x14ac:dyDescent="0.25">
      <c r="A142" s="4">
        <v>134</v>
      </c>
      <c r="B142" s="4" t="s">
        <v>437</v>
      </c>
      <c r="C142" s="4" t="s">
        <v>1156</v>
      </c>
      <c r="D142" s="4" t="s">
        <v>21</v>
      </c>
      <c r="E142" s="4" t="s">
        <v>725</v>
      </c>
      <c r="F142" s="4" t="s">
        <v>734</v>
      </c>
      <c r="G142" s="14">
        <v>50000</v>
      </c>
      <c r="H142" s="4">
        <v>0</v>
      </c>
      <c r="I142" s="14">
        <v>50000</v>
      </c>
      <c r="J142" s="14">
        <v>1435</v>
      </c>
      <c r="K142" s="14">
        <v>1854</v>
      </c>
      <c r="L142" s="14">
        <v>1520</v>
      </c>
      <c r="M142" s="14">
        <v>3950</v>
      </c>
      <c r="N142" s="14">
        <f t="shared" si="5"/>
        <v>8759</v>
      </c>
      <c r="O142" s="14">
        <f t="shared" si="6"/>
        <v>41241</v>
      </c>
    </row>
    <row r="143" spans="1:15" ht="30" x14ac:dyDescent="0.25">
      <c r="A143" s="4">
        <v>135</v>
      </c>
      <c r="B143" s="4" t="s">
        <v>560</v>
      </c>
      <c r="C143" s="4" t="s">
        <v>1156</v>
      </c>
      <c r="D143" s="4" t="s">
        <v>21</v>
      </c>
      <c r="E143" s="4" t="s">
        <v>725</v>
      </c>
      <c r="F143" s="4" t="s">
        <v>733</v>
      </c>
      <c r="G143" s="14">
        <v>50000</v>
      </c>
      <c r="H143" s="4">
        <v>0</v>
      </c>
      <c r="I143" s="14">
        <v>50000</v>
      </c>
      <c r="J143" s="14">
        <v>1435</v>
      </c>
      <c r="K143" s="14">
        <v>1615.89</v>
      </c>
      <c r="L143" s="14">
        <v>1520</v>
      </c>
      <c r="M143" s="14">
        <v>5072.38</v>
      </c>
      <c r="N143" s="14">
        <f t="shared" si="5"/>
        <v>9643.27</v>
      </c>
      <c r="O143" s="14">
        <f t="shared" si="6"/>
        <v>40356.729999999996</v>
      </c>
    </row>
    <row r="144" spans="1:15" ht="30" x14ac:dyDescent="0.25">
      <c r="A144" s="4">
        <v>136</v>
      </c>
      <c r="B144" s="4" t="s">
        <v>565</v>
      </c>
      <c r="C144" s="4" t="s">
        <v>1156</v>
      </c>
      <c r="D144" s="4" t="s">
        <v>21</v>
      </c>
      <c r="E144" s="4" t="s">
        <v>725</v>
      </c>
      <c r="F144" s="4" t="s">
        <v>733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1854</v>
      </c>
      <c r="L144" s="14">
        <v>1520</v>
      </c>
      <c r="M144" s="14">
        <v>625</v>
      </c>
      <c r="N144" s="14">
        <f t="shared" si="5"/>
        <v>5434</v>
      </c>
      <c r="O144" s="14">
        <f t="shared" si="6"/>
        <v>44566</v>
      </c>
    </row>
    <row r="145" spans="1:15" ht="30" x14ac:dyDescent="0.25">
      <c r="A145" s="4">
        <v>137</v>
      </c>
      <c r="B145" s="4" t="s">
        <v>568</v>
      </c>
      <c r="C145" s="4" t="s">
        <v>1156</v>
      </c>
      <c r="D145" s="4" t="s">
        <v>21</v>
      </c>
      <c r="E145" s="4" t="s">
        <v>725</v>
      </c>
      <c r="F145" s="4" t="s">
        <v>733</v>
      </c>
      <c r="G145" s="14">
        <v>50000</v>
      </c>
      <c r="H145" s="4">
        <v>0</v>
      </c>
      <c r="I145" s="14">
        <v>50000</v>
      </c>
      <c r="J145" s="14">
        <v>1435</v>
      </c>
      <c r="K145" s="14">
        <v>1854</v>
      </c>
      <c r="L145" s="14">
        <v>1520</v>
      </c>
      <c r="M145" s="14">
        <v>625</v>
      </c>
      <c r="N145" s="14">
        <f t="shared" si="5"/>
        <v>5434</v>
      </c>
      <c r="O145" s="14">
        <f t="shared" si="6"/>
        <v>44566</v>
      </c>
    </row>
    <row r="146" spans="1:15" ht="30" x14ac:dyDescent="0.25">
      <c r="A146" s="4">
        <v>138</v>
      </c>
      <c r="B146" s="4" t="s">
        <v>581</v>
      </c>
      <c r="C146" s="4" t="s">
        <v>1156</v>
      </c>
      <c r="D146" s="4" t="s">
        <v>131</v>
      </c>
      <c r="E146" s="4" t="s">
        <v>726</v>
      </c>
      <c r="F146" s="4" t="s">
        <v>734</v>
      </c>
      <c r="G146" s="14">
        <v>11000</v>
      </c>
      <c r="H146" s="4">
        <v>0</v>
      </c>
      <c r="I146" s="14">
        <v>11000</v>
      </c>
      <c r="J146" s="14">
        <v>315.7</v>
      </c>
      <c r="K146" s="14">
        <v>0</v>
      </c>
      <c r="L146" s="14">
        <v>334.4</v>
      </c>
      <c r="M146" s="14">
        <v>25</v>
      </c>
      <c r="N146" s="14">
        <f t="shared" si="5"/>
        <v>675.09999999999991</v>
      </c>
      <c r="O146" s="14">
        <f t="shared" si="6"/>
        <v>10324.9</v>
      </c>
    </row>
    <row r="147" spans="1:15" ht="30" x14ac:dyDescent="0.25">
      <c r="A147" s="4">
        <v>139</v>
      </c>
      <c r="B147" s="4" t="s">
        <v>591</v>
      </c>
      <c r="C147" s="4" t="s">
        <v>1156</v>
      </c>
      <c r="D147" s="4" t="s">
        <v>36</v>
      </c>
      <c r="E147" s="4" t="s">
        <v>725</v>
      </c>
      <c r="F147" s="4" t="s">
        <v>734</v>
      </c>
      <c r="G147" s="14">
        <v>50000</v>
      </c>
      <c r="H147" s="4">
        <v>0</v>
      </c>
      <c r="I147" s="14">
        <v>50000</v>
      </c>
      <c r="J147" s="14">
        <v>1435</v>
      </c>
      <c r="K147" s="14">
        <v>1854</v>
      </c>
      <c r="L147" s="14">
        <v>1520</v>
      </c>
      <c r="M147" s="1">
        <v>425</v>
      </c>
      <c r="N147" s="14">
        <f t="shared" si="5"/>
        <v>5234</v>
      </c>
      <c r="O147" s="14">
        <f t="shared" si="6"/>
        <v>44766</v>
      </c>
    </row>
    <row r="148" spans="1:15" ht="30" x14ac:dyDescent="0.25">
      <c r="A148" s="4">
        <v>140</v>
      </c>
      <c r="B148" s="4" t="s">
        <v>597</v>
      </c>
      <c r="C148" s="4" t="s">
        <v>1156</v>
      </c>
      <c r="D148" s="4" t="s">
        <v>21</v>
      </c>
      <c r="E148" s="4" t="s">
        <v>724</v>
      </c>
      <c r="F148" s="4" t="s">
        <v>734</v>
      </c>
      <c r="G148" s="14">
        <v>50000</v>
      </c>
      <c r="H148" s="4">
        <v>0</v>
      </c>
      <c r="I148" s="14">
        <v>50000</v>
      </c>
      <c r="J148" s="14">
        <v>1435</v>
      </c>
      <c r="K148" s="14">
        <v>1854</v>
      </c>
      <c r="L148" s="14">
        <v>1520</v>
      </c>
      <c r="M148" s="14">
        <v>1825</v>
      </c>
      <c r="N148" s="14">
        <f t="shared" si="5"/>
        <v>6634</v>
      </c>
      <c r="O148" s="14">
        <f t="shared" si="6"/>
        <v>43366</v>
      </c>
    </row>
    <row r="149" spans="1:15" ht="30" x14ac:dyDescent="0.25">
      <c r="A149" s="4">
        <v>141</v>
      </c>
      <c r="B149" s="4" t="s">
        <v>612</v>
      </c>
      <c r="C149" s="4" t="s">
        <v>1156</v>
      </c>
      <c r="D149" s="4" t="s">
        <v>21</v>
      </c>
      <c r="E149" s="4" t="s">
        <v>727</v>
      </c>
      <c r="F149" s="4" t="s">
        <v>734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31">
        <v>7329.64</v>
      </c>
      <c r="N149" s="14">
        <f t="shared" si="5"/>
        <v>12138.64</v>
      </c>
      <c r="O149" s="14">
        <f t="shared" si="6"/>
        <v>37861.360000000001</v>
      </c>
    </row>
    <row r="150" spans="1:15" ht="30" x14ac:dyDescent="0.25">
      <c r="A150" s="4">
        <v>142</v>
      </c>
      <c r="B150" s="4" t="s">
        <v>614</v>
      </c>
      <c r="C150" s="4" t="s">
        <v>1156</v>
      </c>
      <c r="D150" s="4" t="s">
        <v>21</v>
      </c>
      <c r="E150" s="4" t="s">
        <v>725</v>
      </c>
      <c r="F150" s="4" t="s">
        <v>734</v>
      </c>
      <c r="G150" s="14">
        <v>50000</v>
      </c>
      <c r="H150" s="4">
        <v>0</v>
      </c>
      <c r="I150" s="14">
        <v>50000</v>
      </c>
      <c r="J150" s="14">
        <v>1435</v>
      </c>
      <c r="K150" s="14">
        <v>1615.89</v>
      </c>
      <c r="L150" s="14">
        <v>1520</v>
      </c>
      <c r="M150" s="31">
        <v>4187.38</v>
      </c>
      <c r="N150" s="14">
        <f t="shared" si="5"/>
        <v>8758.27</v>
      </c>
      <c r="O150" s="14">
        <f t="shared" si="6"/>
        <v>41241.729999999996</v>
      </c>
    </row>
    <row r="151" spans="1:15" ht="45" customHeight="1" x14ac:dyDescent="0.25">
      <c r="A151" s="4">
        <v>143</v>
      </c>
      <c r="B151" s="4" t="s">
        <v>618</v>
      </c>
      <c r="C151" s="4" t="s">
        <v>1156</v>
      </c>
      <c r="D151" s="4" t="s">
        <v>21</v>
      </c>
      <c r="E151" s="4" t="s">
        <v>725</v>
      </c>
      <c r="F151" s="4" t="s">
        <v>733</v>
      </c>
      <c r="G151" s="14">
        <v>50000</v>
      </c>
      <c r="H151" s="4">
        <v>0</v>
      </c>
      <c r="I151" s="14">
        <v>50000</v>
      </c>
      <c r="J151" s="14">
        <v>1435</v>
      </c>
      <c r="K151" s="14">
        <v>1854</v>
      </c>
      <c r="L151" s="14">
        <v>1520</v>
      </c>
      <c r="M151" s="14">
        <v>16069.08</v>
      </c>
      <c r="N151" s="14">
        <f t="shared" si="5"/>
        <v>20878.080000000002</v>
      </c>
      <c r="O151" s="14">
        <f t="shared" si="6"/>
        <v>29121.919999999998</v>
      </c>
    </row>
    <row r="152" spans="1:15" ht="45" customHeight="1" x14ac:dyDescent="0.25">
      <c r="A152" s="4">
        <v>144</v>
      </c>
      <c r="B152" s="4" t="s">
        <v>669</v>
      </c>
      <c r="C152" s="4" t="s">
        <v>1156</v>
      </c>
      <c r="D152" s="4" t="s">
        <v>21</v>
      </c>
      <c r="E152" s="4" t="s">
        <v>727</v>
      </c>
      <c r="F152" s="4" t="s">
        <v>734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1615.89</v>
      </c>
      <c r="L152" s="14">
        <v>1520</v>
      </c>
      <c r="M152" s="31">
        <v>20617.61</v>
      </c>
      <c r="N152" s="14">
        <f t="shared" si="5"/>
        <v>25188.5</v>
      </c>
      <c r="O152" s="14">
        <f t="shared" si="6"/>
        <v>24811.5</v>
      </c>
    </row>
    <row r="153" spans="1:15" ht="30" x14ac:dyDescent="0.25">
      <c r="A153" s="4">
        <v>145</v>
      </c>
      <c r="B153" s="4" t="s">
        <v>703</v>
      </c>
      <c r="C153" s="4" t="s">
        <v>1156</v>
      </c>
      <c r="D153" s="4" t="s">
        <v>21</v>
      </c>
      <c r="E153" s="4" t="s">
        <v>725</v>
      </c>
      <c r="F153" s="4" t="s">
        <v>733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1854</v>
      </c>
      <c r="L153" s="14">
        <v>1520</v>
      </c>
      <c r="M153" s="14">
        <v>425</v>
      </c>
      <c r="N153" s="14">
        <f t="shared" si="5"/>
        <v>5234</v>
      </c>
      <c r="O153" s="14">
        <f t="shared" si="6"/>
        <v>44766</v>
      </c>
    </row>
    <row r="154" spans="1:15" ht="30" x14ac:dyDescent="0.25">
      <c r="A154" s="4">
        <v>146</v>
      </c>
      <c r="B154" s="4" t="s">
        <v>1286</v>
      </c>
      <c r="C154" s="4" t="s">
        <v>1156</v>
      </c>
      <c r="D154" s="4" t="s">
        <v>21</v>
      </c>
      <c r="E154" s="4" t="s">
        <v>725</v>
      </c>
      <c r="F154" s="4" t="s">
        <v>734</v>
      </c>
      <c r="G154" s="14">
        <v>50000</v>
      </c>
      <c r="H154" s="4">
        <v>0</v>
      </c>
      <c r="I154" s="14">
        <v>50000</v>
      </c>
      <c r="J154" s="14">
        <v>1435</v>
      </c>
      <c r="K154" s="14">
        <v>1139.68</v>
      </c>
      <c r="L154" s="14">
        <v>1520</v>
      </c>
      <c r="M154" s="31">
        <v>13764.5</v>
      </c>
      <c r="N154" s="14">
        <f t="shared" si="5"/>
        <v>17859.18</v>
      </c>
      <c r="O154" s="14">
        <f t="shared" si="6"/>
        <v>32140.82</v>
      </c>
    </row>
    <row r="155" spans="1:15" ht="30" x14ac:dyDescent="0.25">
      <c r="A155" s="4">
        <v>147</v>
      </c>
      <c r="B155" s="4" t="s">
        <v>711</v>
      </c>
      <c r="C155" s="4" t="s">
        <v>1156</v>
      </c>
      <c r="D155" s="4" t="s">
        <v>36</v>
      </c>
      <c r="E155" s="4" t="s">
        <v>725</v>
      </c>
      <c r="F155" s="4" t="s">
        <v>734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1854</v>
      </c>
      <c r="L155" s="14">
        <v>1520</v>
      </c>
      <c r="M155" s="14">
        <v>2350</v>
      </c>
      <c r="N155" s="14">
        <f t="shared" si="5"/>
        <v>7159</v>
      </c>
      <c r="O155" s="14">
        <f t="shared" si="6"/>
        <v>42841</v>
      </c>
    </row>
    <row r="156" spans="1:15" ht="30" x14ac:dyDescent="0.25">
      <c r="A156" s="4">
        <v>148</v>
      </c>
      <c r="B156" s="4" t="s">
        <v>347</v>
      </c>
      <c r="C156" s="4" t="s">
        <v>1186</v>
      </c>
      <c r="D156" s="4" t="s">
        <v>147</v>
      </c>
      <c r="E156" s="4" t="s">
        <v>726</v>
      </c>
      <c r="F156" s="4" t="s">
        <v>733</v>
      </c>
      <c r="G156" s="14">
        <v>11000</v>
      </c>
      <c r="H156" s="4">
        <v>0</v>
      </c>
      <c r="I156" s="14">
        <v>11000</v>
      </c>
      <c r="J156" s="14">
        <v>315.7</v>
      </c>
      <c r="K156" s="14">
        <v>0</v>
      </c>
      <c r="L156" s="14">
        <v>334.4</v>
      </c>
      <c r="M156" s="14">
        <v>25</v>
      </c>
      <c r="N156" s="14">
        <f t="shared" si="5"/>
        <v>675.09999999999991</v>
      </c>
      <c r="O156" s="14">
        <f t="shared" si="6"/>
        <v>10324.9</v>
      </c>
    </row>
    <row r="157" spans="1:15" ht="30" x14ac:dyDescent="0.25">
      <c r="A157" s="4">
        <v>149</v>
      </c>
      <c r="B157" s="4" t="s">
        <v>361</v>
      </c>
      <c r="C157" s="4" t="s">
        <v>1186</v>
      </c>
      <c r="D157" s="4" t="s">
        <v>147</v>
      </c>
      <c r="E157" s="4" t="s">
        <v>726</v>
      </c>
      <c r="F157" s="4" t="s">
        <v>733</v>
      </c>
      <c r="G157" s="14">
        <v>11000</v>
      </c>
      <c r="H157" s="4">
        <v>0</v>
      </c>
      <c r="I157" s="14">
        <v>11000</v>
      </c>
      <c r="J157" s="14">
        <v>315.7</v>
      </c>
      <c r="K157" s="14">
        <v>0</v>
      </c>
      <c r="L157" s="14">
        <v>334.4</v>
      </c>
      <c r="M157" s="14">
        <v>25</v>
      </c>
      <c r="N157" s="14">
        <f t="shared" si="5"/>
        <v>675.09999999999991</v>
      </c>
      <c r="O157" s="14">
        <f t="shared" si="6"/>
        <v>10324.9</v>
      </c>
    </row>
    <row r="158" spans="1:15" ht="30" x14ac:dyDescent="0.25">
      <c r="A158" s="4">
        <v>150</v>
      </c>
      <c r="B158" s="4" t="s">
        <v>414</v>
      </c>
      <c r="C158" s="4" t="s">
        <v>1186</v>
      </c>
      <c r="D158" s="4" t="s">
        <v>147</v>
      </c>
      <c r="E158" s="4" t="s">
        <v>726</v>
      </c>
      <c r="F158" s="4" t="s">
        <v>733</v>
      </c>
      <c r="G158" s="14">
        <v>11000</v>
      </c>
      <c r="H158" s="4">
        <v>0</v>
      </c>
      <c r="I158" s="14">
        <v>11000</v>
      </c>
      <c r="J158" s="14">
        <v>315.7</v>
      </c>
      <c r="K158" s="14">
        <v>0</v>
      </c>
      <c r="L158" s="14">
        <v>334.4</v>
      </c>
      <c r="M158" s="14">
        <v>25</v>
      </c>
      <c r="N158" s="14">
        <f t="shared" si="5"/>
        <v>675.09999999999991</v>
      </c>
      <c r="O158" s="14">
        <f t="shared" si="6"/>
        <v>10324.9</v>
      </c>
    </row>
    <row r="159" spans="1:15" ht="30" x14ac:dyDescent="0.25">
      <c r="A159" s="4">
        <v>151</v>
      </c>
      <c r="B159" s="4" t="s">
        <v>561</v>
      </c>
      <c r="C159" s="4" t="s">
        <v>1186</v>
      </c>
      <c r="D159" s="4" t="s">
        <v>140</v>
      </c>
      <c r="E159" s="4" t="s">
        <v>726</v>
      </c>
      <c r="F159" s="4" t="s">
        <v>733</v>
      </c>
      <c r="G159" s="14">
        <v>11000</v>
      </c>
      <c r="H159" s="4">
        <v>0</v>
      </c>
      <c r="I159" s="14">
        <v>11000</v>
      </c>
      <c r="J159" s="14">
        <v>315.7</v>
      </c>
      <c r="K159" s="14">
        <v>0</v>
      </c>
      <c r="L159" s="14">
        <v>334.4</v>
      </c>
      <c r="M159" s="14">
        <v>25</v>
      </c>
      <c r="N159" s="14">
        <f t="shared" si="5"/>
        <v>675.09999999999991</v>
      </c>
      <c r="O159" s="14">
        <f t="shared" si="6"/>
        <v>10324.9</v>
      </c>
    </row>
    <row r="160" spans="1:15" ht="30" x14ac:dyDescent="0.25">
      <c r="A160" s="4">
        <v>152</v>
      </c>
      <c r="B160" s="4" t="s">
        <v>639</v>
      </c>
      <c r="C160" s="4" t="s">
        <v>1186</v>
      </c>
      <c r="D160" s="4" t="s">
        <v>291</v>
      </c>
      <c r="E160" s="4" t="s">
        <v>726</v>
      </c>
      <c r="F160" s="4" t="s">
        <v>733</v>
      </c>
      <c r="G160" s="14">
        <v>11000</v>
      </c>
      <c r="H160" s="4">
        <v>0</v>
      </c>
      <c r="I160" s="14">
        <v>11000</v>
      </c>
      <c r="J160" s="14">
        <v>315.7</v>
      </c>
      <c r="K160" s="14">
        <v>0</v>
      </c>
      <c r="L160" s="14">
        <v>334.4</v>
      </c>
      <c r="M160" s="14">
        <v>25</v>
      </c>
      <c r="N160" s="14">
        <f t="shared" si="5"/>
        <v>675.09999999999991</v>
      </c>
      <c r="O160" s="14">
        <f t="shared" si="6"/>
        <v>10324.9</v>
      </c>
    </row>
    <row r="161" spans="1:15" ht="30" x14ac:dyDescent="0.25">
      <c r="A161" s="4">
        <v>153</v>
      </c>
      <c r="B161" s="4" t="s">
        <v>632</v>
      </c>
      <c r="C161" s="4" t="s">
        <v>1186</v>
      </c>
      <c r="D161" s="4" t="s">
        <v>491</v>
      </c>
      <c r="E161" s="4" t="s">
        <v>726</v>
      </c>
      <c r="F161" s="4" t="s">
        <v>733</v>
      </c>
      <c r="G161" s="14">
        <v>10000</v>
      </c>
      <c r="H161" s="4">
        <v>0</v>
      </c>
      <c r="I161" s="14">
        <v>10000</v>
      </c>
      <c r="J161" s="14">
        <v>287</v>
      </c>
      <c r="K161" s="14">
        <v>0</v>
      </c>
      <c r="L161" s="14">
        <v>304</v>
      </c>
      <c r="M161" s="14">
        <v>25</v>
      </c>
      <c r="N161" s="14">
        <f t="shared" si="5"/>
        <v>616</v>
      </c>
      <c r="O161" s="14">
        <f t="shared" si="6"/>
        <v>9384</v>
      </c>
    </row>
    <row r="162" spans="1:15" ht="24.75" customHeight="1" x14ac:dyDescent="0.25">
      <c r="A162" s="4">
        <v>154</v>
      </c>
      <c r="B162" s="4" t="s">
        <v>633</v>
      </c>
      <c r="C162" s="4" t="s">
        <v>1186</v>
      </c>
      <c r="D162" s="4" t="s">
        <v>491</v>
      </c>
      <c r="E162" s="4" t="s">
        <v>726</v>
      </c>
      <c r="F162" s="4" t="s">
        <v>733</v>
      </c>
      <c r="G162" s="14">
        <v>10000</v>
      </c>
      <c r="H162" s="4">
        <v>0</v>
      </c>
      <c r="I162" s="14">
        <v>10000</v>
      </c>
      <c r="J162" s="14">
        <v>287</v>
      </c>
      <c r="K162" s="14">
        <v>0</v>
      </c>
      <c r="L162" s="14">
        <v>304</v>
      </c>
      <c r="M162" s="14">
        <v>25</v>
      </c>
      <c r="N162" s="14">
        <f t="shared" si="5"/>
        <v>616</v>
      </c>
      <c r="O162" s="14">
        <f t="shared" si="6"/>
        <v>9384</v>
      </c>
    </row>
    <row r="163" spans="1:15" ht="30" x14ac:dyDescent="0.25">
      <c r="A163" s="4">
        <v>155</v>
      </c>
      <c r="B163" s="4" t="s">
        <v>634</v>
      </c>
      <c r="C163" s="4" t="s">
        <v>1186</v>
      </c>
      <c r="D163" s="4" t="s">
        <v>520</v>
      </c>
      <c r="E163" s="4" t="s">
        <v>726</v>
      </c>
      <c r="F163" s="4" t="s">
        <v>733</v>
      </c>
      <c r="G163" s="14">
        <v>11000</v>
      </c>
      <c r="H163" s="4">
        <v>0</v>
      </c>
      <c r="I163" s="14">
        <v>11000</v>
      </c>
      <c r="J163" s="14">
        <v>315.7</v>
      </c>
      <c r="K163" s="14">
        <v>0</v>
      </c>
      <c r="L163" s="14">
        <v>334.4</v>
      </c>
      <c r="M163" s="14">
        <v>25</v>
      </c>
      <c r="N163" s="14">
        <f t="shared" si="5"/>
        <v>675.09999999999991</v>
      </c>
      <c r="O163" s="14">
        <f t="shared" si="6"/>
        <v>10324.9</v>
      </c>
    </row>
    <row r="164" spans="1:15" ht="30" x14ac:dyDescent="0.25">
      <c r="A164" s="4">
        <v>156</v>
      </c>
      <c r="B164" s="4" t="s">
        <v>340</v>
      </c>
      <c r="C164" s="4" t="s">
        <v>1186</v>
      </c>
      <c r="D164" s="4" t="s">
        <v>140</v>
      </c>
      <c r="E164" s="4" t="s">
        <v>726</v>
      </c>
      <c r="F164" s="4" t="s">
        <v>734</v>
      </c>
      <c r="G164" s="14">
        <v>11000</v>
      </c>
      <c r="H164" s="4">
        <v>0</v>
      </c>
      <c r="I164" s="14">
        <v>11000</v>
      </c>
      <c r="J164" s="14">
        <v>315.7</v>
      </c>
      <c r="K164" s="14">
        <v>0</v>
      </c>
      <c r="L164" s="14">
        <v>334.4</v>
      </c>
      <c r="M164" s="14">
        <v>25</v>
      </c>
      <c r="N164" s="14">
        <f t="shared" si="5"/>
        <v>675.09999999999991</v>
      </c>
      <c r="O164" s="14">
        <f t="shared" si="6"/>
        <v>10324.9</v>
      </c>
    </row>
    <row r="165" spans="1:15" ht="30" x14ac:dyDescent="0.25">
      <c r="A165" s="4">
        <v>157</v>
      </c>
      <c r="B165" s="4" t="s">
        <v>1084</v>
      </c>
      <c r="C165" s="4" t="s">
        <v>1186</v>
      </c>
      <c r="D165" s="4" t="s">
        <v>131</v>
      </c>
      <c r="E165" s="4" t="s">
        <v>726</v>
      </c>
      <c r="F165" s="4" t="s">
        <v>734</v>
      </c>
      <c r="G165" s="14">
        <v>10000</v>
      </c>
      <c r="H165" s="4">
        <v>0</v>
      </c>
      <c r="I165" s="14">
        <v>10000</v>
      </c>
      <c r="J165" s="14">
        <v>287</v>
      </c>
      <c r="K165" s="14">
        <v>0</v>
      </c>
      <c r="L165" s="14">
        <v>304</v>
      </c>
      <c r="M165" s="14">
        <v>25</v>
      </c>
      <c r="N165" s="14">
        <f t="shared" si="5"/>
        <v>616</v>
      </c>
      <c r="O165" s="14">
        <f t="shared" si="6"/>
        <v>9384</v>
      </c>
    </row>
    <row r="166" spans="1:15" ht="25.5" customHeight="1" x14ac:dyDescent="0.25">
      <c r="A166" s="4">
        <v>158</v>
      </c>
      <c r="B166" s="4" t="s">
        <v>114</v>
      </c>
      <c r="C166" s="4" t="s">
        <v>1187</v>
      </c>
      <c r="D166" s="4" t="s">
        <v>44</v>
      </c>
      <c r="E166" s="4" t="s">
        <v>727</v>
      </c>
      <c r="F166" s="4" t="s">
        <v>734</v>
      </c>
      <c r="G166" s="14">
        <v>21000</v>
      </c>
      <c r="H166" s="4">
        <v>0</v>
      </c>
      <c r="I166" s="14">
        <v>21000</v>
      </c>
      <c r="J166" s="14">
        <v>602.70000000000005</v>
      </c>
      <c r="K166" s="14">
        <v>0</v>
      </c>
      <c r="L166" s="14">
        <v>638.4</v>
      </c>
      <c r="M166" s="14">
        <v>25</v>
      </c>
      <c r="N166" s="14">
        <f t="shared" si="5"/>
        <v>1266.0999999999999</v>
      </c>
      <c r="O166" s="14">
        <f t="shared" si="6"/>
        <v>19733.900000000001</v>
      </c>
    </row>
    <row r="167" spans="1:15" ht="24.75" customHeight="1" x14ac:dyDescent="0.25">
      <c r="A167" s="4">
        <v>159</v>
      </c>
      <c r="B167" s="4" t="s">
        <v>309</v>
      </c>
      <c r="C167" s="4" t="s">
        <v>1188</v>
      </c>
      <c r="D167" s="4" t="s">
        <v>21</v>
      </c>
      <c r="E167" s="4" t="s">
        <v>725</v>
      </c>
      <c r="F167" s="4" t="s">
        <v>734</v>
      </c>
      <c r="G167" s="14">
        <v>50000</v>
      </c>
      <c r="H167" s="4">
        <v>0</v>
      </c>
      <c r="I167" s="14">
        <v>50000</v>
      </c>
      <c r="J167" s="14">
        <v>1435</v>
      </c>
      <c r="K167" s="14">
        <v>1854</v>
      </c>
      <c r="L167" s="14">
        <v>1520</v>
      </c>
      <c r="M167" s="14">
        <v>25</v>
      </c>
      <c r="N167" s="14">
        <f t="shared" si="5"/>
        <v>4834</v>
      </c>
      <c r="O167" s="14">
        <f t="shared" si="6"/>
        <v>45166</v>
      </c>
    </row>
    <row r="168" spans="1:15" ht="24.75" customHeight="1" x14ac:dyDescent="0.25">
      <c r="A168" s="4">
        <v>160</v>
      </c>
      <c r="B168" s="4" t="s">
        <v>237</v>
      </c>
      <c r="C168" s="4" t="s">
        <v>1189</v>
      </c>
      <c r="D168" s="4" t="s">
        <v>21</v>
      </c>
      <c r="E168" s="4" t="s">
        <v>725</v>
      </c>
      <c r="F168" s="4" t="s">
        <v>734</v>
      </c>
      <c r="G168" s="14">
        <v>50000</v>
      </c>
      <c r="H168" s="4">
        <v>0</v>
      </c>
      <c r="I168" s="14">
        <v>50000</v>
      </c>
      <c r="J168" s="14">
        <v>1435</v>
      </c>
      <c r="K168" s="14">
        <v>1854</v>
      </c>
      <c r="L168" s="14">
        <v>1520</v>
      </c>
      <c r="M168" s="14">
        <v>1895</v>
      </c>
      <c r="N168" s="14">
        <f t="shared" si="5"/>
        <v>6704</v>
      </c>
      <c r="O168" s="14">
        <f t="shared" si="6"/>
        <v>43296</v>
      </c>
    </row>
    <row r="169" spans="1:15" ht="24.75" customHeight="1" x14ac:dyDescent="0.25">
      <c r="A169" s="4">
        <v>161</v>
      </c>
      <c r="B169" s="4" t="s">
        <v>706</v>
      </c>
      <c r="C169" s="4" t="s">
        <v>1189</v>
      </c>
      <c r="D169" s="4" t="s">
        <v>649</v>
      </c>
      <c r="E169" s="4" t="s">
        <v>726</v>
      </c>
      <c r="F169" s="4" t="s">
        <v>734</v>
      </c>
      <c r="G169" s="14">
        <v>22050</v>
      </c>
      <c r="H169" s="4">
        <v>0</v>
      </c>
      <c r="I169" s="14">
        <v>22050</v>
      </c>
      <c r="J169" s="14">
        <v>632.84</v>
      </c>
      <c r="K169" s="14">
        <v>0</v>
      </c>
      <c r="L169" s="14">
        <v>670.32</v>
      </c>
      <c r="M169" s="14">
        <v>1180</v>
      </c>
      <c r="N169" s="14">
        <f t="shared" si="5"/>
        <v>2483.16</v>
      </c>
      <c r="O169" s="14">
        <f t="shared" si="6"/>
        <v>19566.84</v>
      </c>
    </row>
    <row r="170" spans="1:15" ht="24.75" customHeight="1" x14ac:dyDescent="0.25">
      <c r="A170" s="4">
        <v>162</v>
      </c>
      <c r="B170" s="4" t="s">
        <v>204</v>
      </c>
      <c r="C170" s="4" t="s">
        <v>1190</v>
      </c>
      <c r="D170" s="4" t="s">
        <v>21</v>
      </c>
      <c r="E170" s="4" t="s">
        <v>727</v>
      </c>
      <c r="F170" s="4" t="s">
        <v>733</v>
      </c>
      <c r="G170" s="14">
        <v>50000</v>
      </c>
      <c r="H170" s="4">
        <v>0</v>
      </c>
      <c r="I170" s="14">
        <v>50000</v>
      </c>
      <c r="J170" s="14">
        <v>1435</v>
      </c>
      <c r="K170" s="14">
        <v>1854</v>
      </c>
      <c r="L170" s="14">
        <v>1520</v>
      </c>
      <c r="M170" s="14">
        <v>825</v>
      </c>
      <c r="N170" s="14">
        <f t="shared" si="5"/>
        <v>5634</v>
      </c>
      <c r="O170" s="14">
        <f t="shared" si="6"/>
        <v>44366</v>
      </c>
    </row>
    <row r="171" spans="1:15" ht="24.75" customHeight="1" x14ac:dyDescent="0.25">
      <c r="A171" s="4">
        <v>163</v>
      </c>
      <c r="B171" s="4" t="s">
        <v>218</v>
      </c>
      <c r="C171" s="4" t="s">
        <v>1191</v>
      </c>
      <c r="D171" s="4" t="s">
        <v>214</v>
      </c>
      <c r="E171" s="4" t="s">
        <v>726</v>
      </c>
      <c r="F171" s="4" t="s">
        <v>733</v>
      </c>
      <c r="G171" s="31">
        <v>16500</v>
      </c>
      <c r="H171">
        <v>0</v>
      </c>
      <c r="I171" s="31">
        <v>16500</v>
      </c>
      <c r="J171">
        <v>473.55</v>
      </c>
      <c r="K171" s="14">
        <v>0</v>
      </c>
      <c r="L171">
        <v>501.6</v>
      </c>
      <c r="M171" s="31">
        <v>2232.38</v>
      </c>
      <c r="N171" s="14">
        <f t="shared" si="5"/>
        <v>3207.53</v>
      </c>
      <c r="O171" s="14">
        <f t="shared" si="6"/>
        <v>13292.47</v>
      </c>
    </row>
    <row r="172" spans="1:15" ht="30" x14ac:dyDescent="0.25">
      <c r="A172" s="4">
        <v>164</v>
      </c>
      <c r="B172" s="4" t="s">
        <v>593</v>
      </c>
      <c r="C172" s="4" t="s">
        <v>1192</v>
      </c>
      <c r="D172" s="4" t="s">
        <v>21</v>
      </c>
      <c r="E172" s="4" t="s">
        <v>727</v>
      </c>
      <c r="F172" s="4" t="s">
        <v>733</v>
      </c>
      <c r="G172" s="14">
        <v>50000</v>
      </c>
      <c r="H172" s="4">
        <v>0</v>
      </c>
      <c r="I172" s="14">
        <v>50000</v>
      </c>
      <c r="J172" s="14">
        <v>1435</v>
      </c>
      <c r="K172" s="14">
        <v>1854</v>
      </c>
      <c r="L172" s="14">
        <v>1520</v>
      </c>
      <c r="M172" s="14">
        <v>425</v>
      </c>
      <c r="N172" s="14">
        <f t="shared" si="5"/>
        <v>5234</v>
      </c>
      <c r="O172" s="14">
        <f t="shared" si="6"/>
        <v>44766</v>
      </c>
    </row>
    <row r="173" spans="1:15" ht="15" x14ac:dyDescent="0.25">
      <c r="A173" s="4">
        <v>165</v>
      </c>
      <c r="B173" s="4" t="s">
        <v>57</v>
      </c>
      <c r="C173" s="4" t="s">
        <v>926</v>
      </c>
      <c r="D173" s="4" t="s">
        <v>58</v>
      </c>
      <c r="E173" s="4" t="s">
        <v>727</v>
      </c>
      <c r="F173" s="4" t="s">
        <v>734</v>
      </c>
      <c r="G173" s="14">
        <v>70000</v>
      </c>
      <c r="H173" s="4">
        <v>0</v>
      </c>
      <c r="I173" s="14">
        <v>70000</v>
      </c>
      <c r="J173" s="14">
        <v>2009</v>
      </c>
      <c r="K173" s="14">
        <v>5368.48</v>
      </c>
      <c r="L173" s="14">
        <v>2128</v>
      </c>
      <c r="M173" s="14">
        <v>1657.3</v>
      </c>
      <c r="N173" s="14">
        <f t="shared" si="5"/>
        <v>11162.779999999999</v>
      </c>
      <c r="O173" s="14">
        <f t="shared" si="6"/>
        <v>58837.22</v>
      </c>
    </row>
    <row r="174" spans="1:15" ht="15" x14ac:dyDescent="0.25">
      <c r="A174" s="4">
        <v>166</v>
      </c>
      <c r="B174" s="4" t="s">
        <v>558</v>
      </c>
      <c r="C174" s="4" t="s">
        <v>926</v>
      </c>
      <c r="D174" s="4" t="s">
        <v>21</v>
      </c>
      <c r="E174" s="4" t="s">
        <v>727</v>
      </c>
      <c r="F174" s="4" t="s">
        <v>734</v>
      </c>
      <c r="G174" s="14">
        <v>45000</v>
      </c>
      <c r="H174" s="4">
        <v>0</v>
      </c>
      <c r="I174" s="14">
        <v>45000</v>
      </c>
      <c r="J174" s="14">
        <v>1291.5</v>
      </c>
      <c r="K174" s="14">
        <v>1148.33</v>
      </c>
      <c r="L174" s="14">
        <v>1368</v>
      </c>
      <c r="M174" s="14">
        <v>25</v>
      </c>
      <c r="N174" s="14">
        <f t="shared" si="5"/>
        <v>3832.83</v>
      </c>
      <c r="O174" s="14">
        <f t="shared" si="6"/>
        <v>41167.17</v>
      </c>
    </row>
    <row r="175" spans="1:15" ht="15" x14ac:dyDescent="0.25">
      <c r="A175" s="4">
        <v>167</v>
      </c>
      <c r="B175" s="4" t="s">
        <v>1081</v>
      </c>
      <c r="C175" s="4" t="s">
        <v>926</v>
      </c>
      <c r="D175" s="4" t="s">
        <v>329</v>
      </c>
      <c r="E175" s="4" t="s">
        <v>727</v>
      </c>
      <c r="F175" s="4" t="s">
        <v>733</v>
      </c>
      <c r="G175" s="14">
        <v>21000</v>
      </c>
      <c r="H175" s="4">
        <v>0</v>
      </c>
      <c r="I175" s="14">
        <v>21000</v>
      </c>
      <c r="J175" s="14">
        <v>602.70000000000005</v>
      </c>
      <c r="K175" s="14">
        <v>0</v>
      </c>
      <c r="L175" s="14">
        <v>638.4</v>
      </c>
      <c r="M175" s="14">
        <v>25</v>
      </c>
      <c r="N175" s="14">
        <f t="shared" si="5"/>
        <v>1266.0999999999999</v>
      </c>
      <c r="O175" s="14">
        <f t="shared" si="6"/>
        <v>19733.900000000001</v>
      </c>
    </row>
    <row r="176" spans="1:15" ht="15" x14ac:dyDescent="0.25">
      <c r="A176" s="4">
        <v>168</v>
      </c>
      <c r="B176" s="4" t="s">
        <v>720</v>
      </c>
      <c r="C176" s="4" t="s">
        <v>926</v>
      </c>
      <c r="D176" s="4" t="s">
        <v>44</v>
      </c>
      <c r="E176" s="4" t="s">
        <v>726</v>
      </c>
      <c r="F176" s="4" t="s">
        <v>734</v>
      </c>
      <c r="G176" s="31">
        <v>22050</v>
      </c>
      <c r="H176">
        <v>0</v>
      </c>
      <c r="I176" s="31">
        <v>22050</v>
      </c>
      <c r="J176">
        <v>632.84</v>
      </c>
      <c r="K176" s="14">
        <v>0</v>
      </c>
      <c r="L176">
        <v>670.32</v>
      </c>
      <c r="M176" s="31">
        <v>1612.38</v>
      </c>
      <c r="N176" s="14">
        <f t="shared" si="5"/>
        <v>2915.54</v>
      </c>
      <c r="O176" s="14">
        <f t="shared" si="6"/>
        <v>19134.46</v>
      </c>
    </row>
    <row r="177" spans="1:15" ht="15" x14ac:dyDescent="0.25">
      <c r="A177" s="4">
        <v>169</v>
      </c>
      <c r="B177" s="4" t="s">
        <v>553</v>
      </c>
      <c r="C177" s="4" t="s">
        <v>1024</v>
      </c>
      <c r="D177" s="4" t="s">
        <v>21</v>
      </c>
      <c r="E177" s="4" t="s">
        <v>727</v>
      </c>
      <c r="F177" s="4" t="s">
        <v>733</v>
      </c>
      <c r="G177" s="14">
        <v>50000</v>
      </c>
      <c r="H177" s="4">
        <v>0</v>
      </c>
      <c r="I177" s="14">
        <v>50000</v>
      </c>
      <c r="J177" s="14">
        <v>1435</v>
      </c>
      <c r="K177" s="14">
        <v>1854</v>
      </c>
      <c r="L177" s="14">
        <v>1520</v>
      </c>
      <c r="M177" s="14">
        <v>10445</v>
      </c>
      <c r="N177" s="14">
        <f t="shared" si="5"/>
        <v>15254</v>
      </c>
      <c r="O177" s="14">
        <f t="shared" si="6"/>
        <v>34746</v>
      </c>
    </row>
    <row r="178" spans="1:15" ht="30" x14ac:dyDescent="0.25">
      <c r="A178" s="4">
        <v>170</v>
      </c>
      <c r="B178" s="4" t="s">
        <v>32</v>
      </c>
      <c r="C178" s="4" t="s">
        <v>1024</v>
      </c>
      <c r="D178" s="4" t="s">
        <v>27</v>
      </c>
      <c r="E178" s="4" t="s">
        <v>725</v>
      </c>
      <c r="F178" s="4" t="s">
        <v>733</v>
      </c>
      <c r="G178" s="14">
        <v>75000</v>
      </c>
      <c r="H178" s="4">
        <v>0</v>
      </c>
      <c r="I178" s="14">
        <v>75000</v>
      </c>
      <c r="J178" s="14">
        <v>2152.5</v>
      </c>
      <c r="K178" s="14">
        <v>5991.9</v>
      </c>
      <c r="L178" s="14">
        <v>2280</v>
      </c>
      <c r="M178" s="31">
        <v>2112.38</v>
      </c>
      <c r="N178" s="14">
        <f t="shared" si="5"/>
        <v>12536.779999999999</v>
      </c>
      <c r="O178" s="14">
        <f t="shared" si="6"/>
        <v>62463.22</v>
      </c>
    </row>
    <row r="179" spans="1:15" ht="15" x14ac:dyDescent="0.25">
      <c r="A179" s="4">
        <v>171</v>
      </c>
      <c r="B179" s="4" t="s">
        <v>135</v>
      </c>
      <c r="C179" s="4" t="s">
        <v>1024</v>
      </c>
      <c r="D179" s="4" t="s">
        <v>21</v>
      </c>
      <c r="E179" s="4" t="s">
        <v>727</v>
      </c>
      <c r="F179" s="4" t="s">
        <v>734</v>
      </c>
      <c r="G179" s="14">
        <v>50000</v>
      </c>
      <c r="H179" s="4">
        <v>0</v>
      </c>
      <c r="I179" s="14">
        <v>50000</v>
      </c>
      <c r="J179" s="14">
        <v>1435</v>
      </c>
      <c r="K179" s="14">
        <v>1615.89</v>
      </c>
      <c r="L179" s="14">
        <v>1520</v>
      </c>
      <c r="M179" s="14">
        <v>25177.82</v>
      </c>
      <c r="N179" s="14">
        <f t="shared" si="5"/>
        <v>29748.71</v>
      </c>
      <c r="O179" s="14">
        <f t="shared" si="6"/>
        <v>20251.29</v>
      </c>
    </row>
    <row r="180" spans="1:15" ht="30" x14ac:dyDescent="0.25">
      <c r="A180" s="4">
        <v>172</v>
      </c>
      <c r="B180" s="4" t="s">
        <v>191</v>
      </c>
      <c r="C180" s="4" t="s">
        <v>1024</v>
      </c>
      <c r="D180" s="4" t="s">
        <v>21</v>
      </c>
      <c r="E180" s="4" t="s">
        <v>725</v>
      </c>
      <c r="F180" s="4" t="s">
        <v>734</v>
      </c>
      <c r="G180" s="14">
        <v>50000</v>
      </c>
      <c r="H180" s="4">
        <v>0</v>
      </c>
      <c r="I180" s="14">
        <v>50000</v>
      </c>
      <c r="J180" s="14">
        <v>1435</v>
      </c>
      <c r="K180" s="14">
        <v>1854</v>
      </c>
      <c r="L180" s="14">
        <v>1520</v>
      </c>
      <c r="M180" s="14">
        <v>34575.93</v>
      </c>
      <c r="N180" s="14">
        <f t="shared" si="5"/>
        <v>39384.93</v>
      </c>
      <c r="O180" s="14">
        <f t="shared" si="6"/>
        <v>10615.07</v>
      </c>
    </row>
    <row r="181" spans="1:15" ht="15" x14ac:dyDescent="0.25">
      <c r="A181" s="4">
        <v>173</v>
      </c>
      <c r="B181" s="4" t="s">
        <v>255</v>
      </c>
      <c r="C181" s="4" t="s">
        <v>1024</v>
      </c>
      <c r="D181" s="4" t="s">
        <v>44</v>
      </c>
      <c r="E181" s="4" t="s">
        <v>727</v>
      </c>
      <c r="F181" s="4" t="s">
        <v>734</v>
      </c>
      <c r="G181" s="31">
        <v>30000</v>
      </c>
      <c r="H181">
        <v>0</v>
      </c>
      <c r="I181" s="31">
        <v>30000</v>
      </c>
      <c r="J181">
        <f>+G181*2.87%</f>
        <v>861</v>
      </c>
      <c r="K181" s="14">
        <v>0</v>
      </c>
      <c r="L181">
        <f>+G181*3.04%</f>
        <v>912</v>
      </c>
      <c r="M181" s="31">
        <v>1612.38</v>
      </c>
      <c r="N181" s="14">
        <f t="shared" si="5"/>
        <v>3385.38</v>
      </c>
      <c r="O181" s="14">
        <f t="shared" si="6"/>
        <v>26614.62</v>
      </c>
    </row>
    <row r="182" spans="1:15" ht="30" x14ac:dyDescent="0.25">
      <c r="A182" s="4">
        <v>174</v>
      </c>
      <c r="B182" s="4" t="s">
        <v>393</v>
      </c>
      <c r="C182" s="4" t="s">
        <v>1024</v>
      </c>
      <c r="D182" s="4" t="s">
        <v>127</v>
      </c>
      <c r="E182" s="4" t="s">
        <v>725</v>
      </c>
      <c r="F182" s="4" t="s">
        <v>734</v>
      </c>
      <c r="G182" s="31">
        <v>22050</v>
      </c>
      <c r="H182">
        <v>0</v>
      </c>
      <c r="I182" s="31">
        <v>22050</v>
      </c>
      <c r="J182">
        <v>632.84</v>
      </c>
      <c r="K182" s="14">
        <v>0</v>
      </c>
      <c r="L182">
        <v>670.32</v>
      </c>
      <c r="M182" s="31">
        <v>9137.11</v>
      </c>
      <c r="N182" s="14">
        <f t="shared" si="5"/>
        <v>10440.27</v>
      </c>
      <c r="O182" s="14">
        <f t="shared" si="6"/>
        <v>11609.73</v>
      </c>
    </row>
    <row r="183" spans="1:15" ht="30" x14ac:dyDescent="0.25">
      <c r="A183" s="4">
        <v>175</v>
      </c>
      <c r="B183" s="4" t="s">
        <v>440</v>
      </c>
      <c r="C183" s="4" t="s">
        <v>1024</v>
      </c>
      <c r="D183" s="4" t="s">
        <v>127</v>
      </c>
      <c r="E183" s="4" t="s">
        <v>725</v>
      </c>
      <c r="F183" s="4" t="s">
        <v>734</v>
      </c>
      <c r="G183" s="31">
        <v>30000</v>
      </c>
      <c r="H183">
        <v>0</v>
      </c>
      <c r="I183" s="31">
        <v>30000</v>
      </c>
      <c r="J183">
        <f>+G183*2.87%</f>
        <v>861</v>
      </c>
      <c r="K183" s="14">
        <v>0</v>
      </c>
      <c r="L183">
        <f>+G183*3.04%</f>
        <v>912</v>
      </c>
      <c r="M183" s="31">
        <v>1612.38</v>
      </c>
      <c r="N183" s="14">
        <f t="shared" si="5"/>
        <v>3385.38</v>
      </c>
      <c r="O183" s="14">
        <f t="shared" si="6"/>
        <v>26614.62</v>
      </c>
    </row>
    <row r="184" spans="1:15" ht="30" customHeight="1" x14ac:dyDescent="0.25">
      <c r="A184" s="4">
        <v>176</v>
      </c>
      <c r="B184" s="4" t="s">
        <v>1353</v>
      </c>
      <c r="C184" t="s">
        <v>1024</v>
      </c>
      <c r="D184" t="s">
        <v>291</v>
      </c>
      <c r="E184" s="4" t="s">
        <v>726</v>
      </c>
      <c r="F184" s="4" t="s">
        <v>733</v>
      </c>
      <c r="G184" s="31">
        <v>11000</v>
      </c>
      <c r="H184">
        <v>0</v>
      </c>
      <c r="I184" s="31">
        <v>11000</v>
      </c>
      <c r="J184">
        <v>315.7</v>
      </c>
      <c r="K184" s="14">
        <v>0</v>
      </c>
      <c r="L184">
        <v>334.4</v>
      </c>
      <c r="M184">
        <v>25</v>
      </c>
      <c r="N184">
        <v>675.1</v>
      </c>
      <c r="O184" s="14">
        <f t="shared" si="6"/>
        <v>10324.9</v>
      </c>
    </row>
    <row r="185" spans="1:15" ht="30" customHeight="1" x14ac:dyDescent="0.25">
      <c r="A185" s="4">
        <v>177</v>
      </c>
      <c r="B185" s="4" t="s">
        <v>537</v>
      </c>
      <c r="C185" s="4" t="s">
        <v>1024</v>
      </c>
      <c r="D185" s="4" t="s">
        <v>95</v>
      </c>
      <c r="E185" s="4" t="s">
        <v>727</v>
      </c>
      <c r="F185" s="4" t="s">
        <v>734</v>
      </c>
      <c r="G185" s="14">
        <v>40000</v>
      </c>
      <c r="H185" s="4">
        <v>0</v>
      </c>
      <c r="I185" s="14">
        <v>40000</v>
      </c>
      <c r="J185" s="14">
        <f>+I185*2.87%</f>
        <v>1148</v>
      </c>
      <c r="K185" s="14">
        <v>442.65</v>
      </c>
      <c r="L185" s="14">
        <f>+I185*3.04%</f>
        <v>1216</v>
      </c>
      <c r="M185" s="14">
        <v>325</v>
      </c>
      <c r="N185" s="14">
        <f t="shared" si="5"/>
        <v>3131.65</v>
      </c>
      <c r="O185" s="14">
        <f t="shared" si="6"/>
        <v>36868.35</v>
      </c>
    </row>
    <row r="186" spans="1:15" ht="30" customHeight="1" x14ac:dyDescent="0.25">
      <c r="A186" s="4">
        <v>178</v>
      </c>
      <c r="B186" s="4" t="s">
        <v>1415</v>
      </c>
      <c r="C186" s="4" t="s">
        <v>1024</v>
      </c>
      <c r="D186" s="4" t="s">
        <v>1416</v>
      </c>
      <c r="E186" s="4" t="s">
        <v>726</v>
      </c>
      <c r="F186" s="4" t="s">
        <v>734</v>
      </c>
      <c r="G186" s="14">
        <v>21000</v>
      </c>
      <c r="H186" s="4">
        <v>0</v>
      </c>
      <c r="I186" s="14">
        <v>21000</v>
      </c>
      <c r="J186" s="14">
        <v>602.70000000000005</v>
      </c>
      <c r="K186" s="14">
        <v>0</v>
      </c>
      <c r="L186" s="14">
        <v>638.4</v>
      </c>
      <c r="M186" s="14">
        <v>25</v>
      </c>
      <c r="N186" s="14">
        <v>1266.0999999999999</v>
      </c>
      <c r="O186" s="14">
        <v>19733.900000000001</v>
      </c>
    </row>
    <row r="187" spans="1:15" ht="24.75" customHeight="1" x14ac:dyDescent="0.25">
      <c r="A187" s="4">
        <v>179</v>
      </c>
      <c r="B187" s="4" t="s">
        <v>1025</v>
      </c>
      <c r="C187" s="4" t="s">
        <v>641</v>
      </c>
      <c r="D187" s="4" t="s">
        <v>34</v>
      </c>
      <c r="E187" s="4" t="s">
        <v>725</v>
      </c>
      <c r="F187" s="4" t="s">
        <v>733</v>
      </c>
      <c r="G187" s="14">
        <v>100000</v>
      </c>
      <c r="H187" s="4">
        <v>0</v>
      </c>
      <c r="I187" s="14">
        <v>100000</v>
      </c>
      <c r="J187" s="19">
        <v>2870</v>
      </c>
      <c r="K187" s="14">
        <v>12105.37</v>
      </c>
      <c r="L187" s="14">
        <v>3040</v>
      </c>
      <c r="M187" s="14">
        <v>25</v>
      </c>
      <c r="N187" s="14">
        <f t="shared" si="5"/>
        <v>18040.370000000003</v>
      </c>
      <c r="O187" s="14">
        <f t="shared" si="6"/>
        <v>81959.63</v>
      </c>
    </row>
    <row r="188" spans="1:15" ht="36.75" customHeight="1" x14ac:dyDescent="0.25">
      <c r="A188" s="4">
        <v>180</v>
      </c>
      <c r="B188" s="4" t="s">
        <v>125</v>
      </c>
      <c r="C188" s="4" t="s">
        <v>641</v>
      </c>
      <c r="D188" s="4" t="s">
        <v>1174</v>
      </c>
      <c r="E188" s="4" t="s">
        <v>725</v>
      </c>
      <c r="F188" s="4" t="s">
        <v>734</v>
      </c>
      <c r="G188" s="14">
        <v>100000</v>
      </c>
      <c r="H188" s="4">
        <v>0</v>
      </c>
      <c r="I188" s="14">
        <v>100000</v>
      </c>
      <c r="J188" s="14">
        <v>2870</v>
      </c>
      <c r="K188" s="14">
        <v>11311.68</v>
      </c>
      <c r="L188" s="14">
        <v>3040</v>
      </c>
      <c r="M188" s="31">
        <v>6896.66</v>
      </c>
      <c r="N188" s="14">
        <f t="shared" si="5"/>
        <v>24118.34</v>
      </c>
      <c r="O188" s="14">
        <f t="shared" si="6"/>
        <v>75881.66</v>
      </c>
    </row>
    <row r="189" spans="1:15" ht="24.75" customHeight="1" x14ac:dyDescent="0.25">
      <c r="A189" s="4">
        <v>181</v>
      </c>
      <c r="B189" s="4" t="s">
        <v>159</v>
      </c>
      <c r="C189" s="4" t="s">
        <v>641</v>
      </c>
      <c r="D189" s="4" t="s">
        <v>21</v>
      </c>
      <c r="E189" s="4" t="s">
        <v>727</v>
      </c>
      <c r="F189" s="4" t="s">
        <v>733</v>
      </c>
      <c r="G189" s="14">
        <v>50000</v>
      </c>
      <c r="H189" s="4">
        <v>0</v>
      </c>
      <c r="I189" s="14">
        <v>50000</v>
      </c>
      <c r="J189" s="14">
        <v>1435</v>
      </c>
      <c r="K189" s="14">
        <v>1854</v>
      </c>
      <c r="L189" s="14">
        <v>1520</v>
      </c>
      <c r="M189" s="14">
        <v>425</v>
      </c>
      <c r="N189" s="14">
        <f t="shared" si="5"/>
        <v>5234</v>
      </c>
      <c r="O189" s="14">
        <f t="shared" si="6"/>
        <v>44766</v>
      </c>
    </row>
    <row r="190" spans="1:15" s="61" customFormat="1" ht="24.75" customHeight="1" x14ac:dyDescent="0.25">
      <c r="A190" s="4">
        <v>182</v>
      </c>
      <c r="B190" s="59" t="s">
        <v>30</v>
      </c>
      <c r="C190" s="59" t="s">
        <v>641</v>
      </c>
      <c r="D190" s="59" t="s">
        <v>31</v>
      </c>
      <c r="E190" s="59" t="s">
        <v>725</v>
      </c>
      <c r="F190" s="59" t="s">
        <v>733</v>
      </c>
      <c r="G190" s="62">
        <v>60000</v>
      </c>
      <c r="H190" s="63">
        <v>0</v>
      </c>
      <c r="I190" s="62">
        <v>60000</v>
      </c>
      <c r="J190" s="62">
        <v>1722</v>
      </c>
      <c r="K190" s="14">
        <v>3486.68</v>
      </c>
      <c r="L190" s="60">
        <v>1824</v>
      </c>
      <c r="M190" s="62">
        <v>725</v>
      </c>
      <c r="N190" s="60">
        <f t="shared" si="5"/>
        <v>7757.68</v>
      </c>
      <c r="O190" s="14">
        <f t="shared" si="6"/>
        <v>52242.32</v>
      </c>
    </row>
    <row r="191" spans="1:15" ht="24.75" customHeight="1" x14ac:dyDescent="0.25">
      <c r="A191" s="4">
        <v>183</v>
      </c>
      <c r="B191" s="4" t="s">
        <v>46</v>
      </c>
      <c r="C191" s="4" t="s">
        <v>641</v>
      </c>
      <c r="D191" s="4" t="s">
        <v>34</v>
      </c>
      <c r="E191" s="4" t="s">
        <v>725</v>
      </c>
      <c r="F191" s="4" t="s">
        <v>733</v>
      </c>
      <c r="G191" s="14">
        <v>75000</v>
      </c>
      <c r="H191" s="4">
        <v>0</v>
      </c>
      <c r="I191" s="14">
        <v>75000</v>
      </c>
      <c r="J191" s="14">
        <v>2152.5</v>
      </c>
      <c r="K191" s="14">
        <v>6309.38</v>
      </c>
      <c r="L191" s="14">
        <v>2280</v>
      </c>
      <c r="M191" s="14">
        <v>975</v>
      </c>
      <c r="N191" s="14">
        <f t="shared" si="5"/>
        <v>11716.880000000001</v>
      </c>
      <c r="O191" s="14">
        <f t="shared" si="6"/>
        <v>63283.119999999995</v>
      </c>
    </row>
    <row r="192" spans="1:15" ht="15" x14ac:dyDescent="0.25">
      <c r="A192" s="4">
        <v>184</v>
      </c>
      <c r="B192" s="4" t="s">
        <v>82</v>
      </c>
      <c r="C192" s="4" t="s">
        <v>641</v>
      </c>
      <c r="D192" s="4" t="s">
        <v>36</v>
      </c>
      <c r="E192" s="4" t="s">
        <v>727</v>
      </c>
      <c r="F192" s="4" t="s">
        <v>734</v>
      </c>
      <c r="G192" s="14">
        <v>50000</v>
      </c>
      <c r="H192" s="4">
        <v>0</v>
      </c>
      <c r="I192" s="14">
        <v>50000</v>
      </c>
      <c r="J192" s="14">
        <v>1435</v>
      </c>
      <c r="K192" s="14">
        <v>1854</v>
      </c>
      <c r="L192" s="14">
        <v>1520</v>
      </c>
      <c r="M192" s="31">
        <v>32206.99</v>
      </c>
      <c r="N192" s="14">
        <f t="shared" si="5"/>
        <v>37015.990000000005</v>
      </c>
      <c r="O192" s="14">
        <f t="shared" si="6"/>
        <v>12984.009999999995</v>
      </c>
    </row>
    <row r="193" spans="1:15" s="61" customFormat="1" ht="30" x14ac:dyDescent="0.25">
      <c r="A193" s="4">
        <v>185</v>
      </c>
      <c r="B193" s="59" t="s">
        <v>66</v>
      </c>
      <c r="C193" s="59" t="s">
        <v>641</v>
      </c>
      <c r="D193" s="59" t="s">
        <v>31</v>
      </c>
      <c r="E193" s="59" t="s">
        <v>725</v>
      </c>
      <c r="F193" s="59" t="s">
        <v>733</v>
      </c>
      <c r="G193" s="60">
        <v>60000</v>
      </c>
      <c r="H193" s="59">
        <v>0</v>
      </c>
      <c r="I193" s="60">
        <v>60000</v>
      </c>
      <c r="J193" s="60">
        <v>1722</v>
      </c>
      <c r="K193" s="14">
        <v>3486.68</v>
      </c>
      <c r="L193" s="60">
        <v>1824</v>
      </c>
      <c r="M193" s="60">
        <v>1922</v>
      </c>
      <c r="N193" s="60">
        <f t="shared" si="5"/>
        <v>8954.68</v>
      </c>
      <c r="O193" s="14">
        <f t="shared" si="6"/>
        <v>51045.32</v>
      </c>
    </row>
    <row r="194" spans="1:15" ht="30" x14ac:dyDescent="0.25">
      <c r="A194" s="4">
        <v>186</v>
      </c>
      <c r="B194" s="4" t="s">
        <v>556</v>
      </c>
      <c r="C194" s="4" t="s">
        <v>641</v>
      </c>
      <c r="D194" s="4" t="s">
        <v>21</v>
      </c>
      <c r="E194" s="4" t="s">
        <v>725</v>
      </c>
      <c r="F194" s="4" t="s">
        <v>734</v>
      </c>
      <c r="G194" s="14">
        <v>50000</v>
      </c>
      <c r="H194" s="4">
        <v>0</v>
      </c>
      <c r="I194" s="14">
        <v>50000</v>
      </c>
      <c r="J194" s="14">
        <v>1435</v>
      </c>
      <c r="K194" s="14">
        <v>1854</v>
      </c>
      <c r="L194" s="14">
        <v>1520</v>
      </c>
      <c r="M194" s="14">
        <v>1025</v>
      </c>
      <c r="N194" s="14">
        <f t="shared" si="5"/>
        <v>5834</v>
      </c>
      <c r="O194" s="14">
        <f t="shared" si="6"/>
        <v>44166</v>
      </c>
    </row>
    <row r="195" spans="1:15" ht="30" x14ac:dyDescent="0.25">
      <c r="A195" s="4">
        <v>187</v>
      </c>
      <c r="B195" s="4" t="s">
        <v>587</v>
      </c>
      <c r="C195" s="4" t="s">
        <v>641</v>
      </c>
      <c r="D195" s="4" t="s">
        <v>58</v>
      </c>
      <c r="E195" s="4" t="s">
        <v>725</v>
      </c>
      <c r="F195" s="4" t="s">
        <v>733</v>
      </c>
      <c r="G195" s="14">
        <v>50000</v>
      </c>
      <c r="H195" s="4">
        <v>0</v>
      </c>
      <c r="I195" s="14">
        <v>50000</v>
      </c>
      <c r="J195" s="14">
        <v>1435</v>
      </c>
      <c r="K195" s="14">
        <v>1615.89</v>
      </c>
      <c r="L195" s="14">
        <v>1520</v>
      </c>
      <c r="M195" s="14">
        <v>2412.38</v>
      </c>
      <c r="N195" s="14">
        <f t="shared" si="5"/>
        <v>6983.27</v>
      </c>
      <c r="O195" s="14">
        <f t="shared" si="6"/>
        <v>43016.729999999996</v>
      </c>
    </row>
    <row r="196" spans="1:15" ht="15" x14ac:dyDescent="0.25">
      <c r="A196" s="4">
        <v>188</v>
      </c>
      <c r="B196" s="4" t="s">
        <v>445</v>
      </c>
      <c r="C196" s="4" t="s">
        <v>628</v>
      </c>
      <c r="D196" s="4" t="s">
        <v>21</v>
      </c>
      <c r="E196" s="4" t="s">
        <v>727</v>
      </c>
      <c r="F196" s="4" t="s">
        <v>733</v>
      </c>
      <c r="G196" s="14">
        <v>50000</v>
      </c>
      <c r="H196" s="4">
        <v>0</v>
      </c>
      <c r="I196" s="14">
        <v>50000</v>
      </c>
      <c r="J196" s="14">
        <v>1435</v>
      </c>
      <c r="K196" s="14">
        <v>1854</v>
      </c>
      <c r="L196" s="14">
        <v>1520</v>
      </c>
      <c r="M196" s="14">
        <v>25</v>
      </c>
      <c r="N196" s="14">
        <f t="shared" si="5"/>
        <v>4834</v>
      </c>
      <c r="O196" s="14">
        <f t="shared" si="6"/>
        <v>45166</v>
      </c>
    </row>
    <row r="197" spans="1:15" s="61" customFormat="1" ht="24.75" customHeight="1" x14ac:dyDescent="0.25">
      <c r="A197" s="4">
        <v>189</v>
      </c>
      <c r="B197" s="59" t="s">
        <v>647</v>
      </c>
      <c r="C197" s="59" t="s">
        <v>628</v>
      </c>
      <c r="D197" s="59" t="s">
        <v>40</v>
      </c>
      <c r="E197" s="59" t="s">
        <v>725</v>
      </c>
      <c r="F197" s="59" t="s">
        <v>734</v>
      </c>
      <c r="G197" s="60">
        <v>60000</v>
      </c>
      <c r="H197" s="59">
        <v>0</v>
      </c>
      <c r="I197" s="60">
        <v>60000</v>
      </c>
      <c r="J197" s="60">
        <v>1722</v>
      </c>
      <c r="K197" s="14">
        <v>3486.68</v>
      </c>
      <c r="L197" s="60">
        <v>1824</v>
      </c>
      <c r="M197" s="63">
        <v>425</v>
      </c>
      <c r="N197" s="60">
        <f t="shared" si="5"/>
        <v>7457.68</v>
      </c>
      <c r="O197" s="14">
        <f t="shared" si="6"/>
        <v>52542.32</v>
      </c>
    </row>
    <row r="198" spans="1:15" ht="15" x14ac:dyDescent="0.25">
      <c r="A198" s="4">
        <v>190</v>
      </c>
      <c r="B198" s="4" t="s">
        <v>557</v>
      </c>
      <c r="C198" s="4" t="s">
        <v>628</v>
      </c>
      <c r="D198" s="4" t="s">
        <v>21</v>
      </c>
      <c r="E198" s="4" t="s">
        <v>727</v>
      </c>
      <c r="F198" s="4" t="s">
        <v>733</v>
      </c>
      <c r="G198" s="14">
        <v>50000</v>
      </c>
      <c r="H198" s="4">
        <v>0</v>
      </c>
      <c r="I198" s="14">
        <v>50000</v>
      </c>
      <c r="J198" s="14">
        <f>+I198*2.87%</f>
        <v>1435</v>
      </c>
      <c r="K198" s="14">
        <v>1854</v>
      </c>
      <c r="L198" s="14">
        <v>1520</v>
      </c>
      <c r="M198" s="14">
        <v>975</v>
      </c>
      <c r="N198" s="14">
        <f t="shared" si="5"/>
        <v>5784</v>
      </c>
      <c r="O198" s="14">
        <f t="shared" si="6"/>
        <v>44216</v>
      </c>
    </row>
    <row r="199" spans="1:15" ht="30" x14ac:dyDescent="0.25">
      <c r="A199" s="4">
        <v>191</v>
      </c>
      <c r="B199" s="4" t="s">
        <v>667</v>
      </c>
      <c r="C199" s="4" t="s">
        <v>628</v>
      </c>
      <c r="D199" s="4" t="s">
        <v>36</v>
      </c>
      <c r="E199" s="4" t="s">
        <v>725</v>
      </c>
      <c r="F199" s="4" t="s">
        <v>733</v>
      </c>
      <c r="G199" s="14">
        <v>50000</v>
      </c>
      <c r="H199" s="4">
        <v>0</v>
      </c>
      <c r="I199" s="14">
        <v>50000</v>
      </c>
      <c r="J199" s="14">
        <f>+I199*2.87%</f>
        <v>1435</v>
      </c>
      <c r="K199" s="14">
        <v>1854</v>
      </c>
      <c r="L199" s="14">
        <v>1520</v>
      </c>
      <c r="M199" s="31">
        <v>11525</v>
      </c>
      <c r="N199" s="14">
        <f t="shared" si="5"/>
        <v>16334</v>
      </c>
      <c r="O199" s="14">
        <f t="shared" si="6"/>
        <v>33666</v>
      </c>
    </row>
    <row r="200" spans="1:15" ht="24.75" customHeight="1" x14ac:dyDescent="0.25">
      <c r="A200" s="4">
        <v>192</v>
      </c>
      <c r="B200" s="4" t="s">
        <v>686</v>
      </c>
      <c r="C200" s="4" t="s">
        <v>628</v>
      </c>
      <c r="D200" s="4" t="s">
        <v>352</v>
      </c>
      <c r="E200" s="4" t="s">
        <v>727</v>
      </c>
      <c r="F200" s="4" t="s">
        <v>733</v>
      </c>
      <c r="G200" s="14">
        <v>22050</v>
      </c>
      <c r="H200" s="4">
        <v>0</v>
      </c>
      <c r="I200" s="14">
        <v>22050</v>
      </c>
      <c r="J200" s="14">
        <f>+I200*2.87%</f>
        <v>632.83500000000004</v>
      </c>
      <c r="K200" s="14">
        <v>0</v>
      </c>
      <c r="L200" s="14">
        <v>670.32</v>
      </c>
      <c r="M200" s="14">
        <v>449</v>
      </c>
      <c r="N200" s="14">
        <f t="shared" si="5"/>
        <v>1752.1550000000002</v>
      </c>
      <c r="O200" s="14">
        <f>+G200-N200</f>
        <v>20297.845000000001</v>
      </c>
    </row>
    <row r="201" spans="1:15" ht="30" x14ac:dyDescent="0.25">
      <c r="A201" s="4">
        <v>193</v>
      </c>
      <c r="B201" s="4" t="s">
        <v>699</v>
      </c>
      <c r="C201" s="4" t="s">
        <v>628</v>
      </c>
      <c r="D201" s="4" t="s">
        <v>36</v>
      </c>
      <c r="E201" s="4" t="s">
        <v>725</v>
      </c>
      <c r="F201" s="4" t="s">
        <v>733</v>
      </c>
      <c r="G201" s="14">
        <v>50000</v>
      </c>
      <c r="H201" s="4">
        <v>0</v>
      </c>
      <c r="I201" s="14">
        <v>50000</v>
      </c>
      <c r="J201" s="14">
        <f>+I201*2.87%</f>
        <v>1435</v>
      </c>
      <c r="K201" s="14">
        <v>1854</v>
      </c>
      <c r="L201" s="14">
        <v>1520</v>
      </c>
      <c r="M201" s="14">
        <v>18971.439999999999</v>
      </c>
      <c r="N201" s="14">
        <f t="shared" si="5"/>
        <v>23780.44</v>
      </c>
      <c r="O201" s="14">
        <f t="shared" ref="O201:O263" si="7">+G201-N201</f>
        <v>26219.56</v>
      </c>
    </row>
    <row r="202" spans="1:15" ht="30" x14ac:dyDescent="0.25">
      <c r="A202" s="4">
        <v>194</v>
      </c>
      <c r="B202" s="4" t="s">
        <v>43</v>
      </c>
      <c r="C202" s="4" t="s">
        <v>1193</v>
      </c>
      <c r="D202" s="4" t="s">
        <v>44</v>
      </c>
      <c r="E202" s="4" t="s">
        <v>726</v>
      </c>
      <c r="F202" s="4" t="s">
        <v>734</v>
      </c>
      <c r="G202" s="14">
        <v>22050</v>
      </c>
      <c r="H202" s="4">
        <v>0</v>
      </c>
      <c r="I202" s="14">
        <v>22050</v>
      </c>
      <c r="J202" s="14">
        <f>+I202*2.87%</f>
        <v>632.83500000000004</v>
      </c>
      <c r="K202" s="14">
        <v>0</v>
      </c>
      <c r="L202" s="14">
        <v>670.32</v>
      </c>
      <c r="M202" s="14">
        <v>25</v>
      </c>
      <c r="N202" s="14">
        <f t="shared" ref="N202:N265" si="8">+J202+K202+L202+M202</f>
        <v>1328.1550000000002</v>
      </c>
      <c r="O202" s="14">
        <f t="shared" si="7"/>
        <v>20721.845000000001</v>
      </c>
    </row>
    <row r="203" spans="1:15" ht="30" x14ac:dyDescent="0.25">
      <c r="A203" s="4">
        <v>195</v>
      </c>
      <c r="B203" s="4" t="s">
        <v>402</v>
      </c>
      <c r="C203" s="4" t="s">
        <v>1193</v>
      </c>
      <c r="D203" s="4" t="s">
        <v>44</v>
      </c>
      <c r="E203" s="4" t="s">
        <v>726</v>
      </c>
      <c r="F203" s="4" t="s">
        <v>734</v>
      </c>
      <c r="G203" s="14">
        <v>26000</v>
      </c>
      <c r="H203" s="4">
        <v>0</v>
      </c>
      <c r="I203" s="14">
        <v>26000</v>
      </c>
      <c r="J203" s="14">
        <v>746.2</v>
      </c>
      <c r="K203" s="14">
        <v>0</v>
      </c>
      <c r="L203" s="14">
        <v>790.4</v>
      </c>
      <c r="M203" s="14">
        <v>25</v>
      </c>
      <c r="N203" s="14">
        <f t="shared" si="8"/>
        <v>1561.6</v>
      </c>
      <c r="O203" s="14">
        <f t="shared" si="7"/>
        <v>24438.400000000001</v>
      </c>
    </row>
    <row r="204" spans="1:15" ht="30" x14ac:dyDescent="0.25">
      <c r="A204" s="4">
        <v>196</v>
      </c>
      <c r="B204" s="4" t="s">
        <v>497</v>
      </c>
      <c r="C204" s="4" t="s">
        <v>1193</v>
      </c>
      <c r="D204" s="4" t="s">
        <v>90</v>
      </c>
      <c r="E204" s="4" t="s">
        <v>725</v>
      </c>
      <c r="F204" s="4" t="s">
        <v>733</v>
      </c>
      <c r="G204" s="14">
        <v>35000</v>
      </c>
      <c r="H204" s="4">
        <v>0</v>
      </c>
      <c r="I204" s="14">
        <v>35000</v>
      </c>
      <c r="J204" s="14">
        <v>1004.5</v>
      </c>
      <c r="K204" s="14">
        <v>0</v>
      </c>
      <c r="L204" s="14">
        <v>1064</v>
      </c>
      <c r="M204" s="14">
        <v>25</v>
      </c>
      <c r="N204" s="14">
        <f t="shared" si="8"/>
        <v>2093.5</v>
      </c>
      <c r="O204" s="14">
        <f t="shared" si="7"/>
        <v>32906.5</v>
      </c>
    </row>
    <row r="205" spans="1:15" ht="30" x14ac:dyDescent="0.25">
      <c r="A205" s="4">
        <v>197</v>
      </c>
      <c r="B205" s="4" t="s">
        <v>501</v>
      </c>
      <c r="C205" s="4" t="s">
        <v>1193</v>
      </c>
      <c r="D205" s="4" t="s">
        <v>90</v>
      </c>
      <c r="E205" s="4" t="s">
        <v>725</v>
      </c>
      <c r="F205" s="4" t="s">
        <v>734</v>
      </c>
      <c r="G205" s="14">
        <v>35000</v>
      </c>
      <c r="H205" s="4">
        <v>0</v>
      </c>
      <c r="I205" s="14">
        <v>35000</v>
      </c>
      <c r="J205" s="14">
        <v>1004.5</v>
      </c>
      <c r="K205" s="14">
        <v>0</v>
      </c>
      <c r="L205" s="14">
        <v>1064</v>
      </c>
      <c r="M205" s="14">
        <v>425</v>
      </c>
      <c r="N205" s="14">
        <f t="shared" si="8"/>
        <v>2493.5</v>
      </c>
      <c r="O205" s="14">
        <f t="shared" si="7"/>
        <v>32506.5</v>
      </c>
    </row>
    <row r="206" spans="1:15" ht="30" x14ac:dyDescent="0.25">
      <c r="A206" s="4">
        <v>198</v>
      </c>
      <c r="B206" s="4" t="s">
        <v>643</v>
      </c>
      <c r="C206" s="4" t="s">
        <v>1193</v>
      </c>
      <c r="D206" s="4" t="s">
        <v>21</v>
      </c>
      <c r="E206" s="4" t="s">
        <v>727</v>
      </c>
      <c r="F206" s="4" t="s">
        <v>734</v>
      </c>
      <c r="G206" s="14">
        <v>50000</v>
      </c>
      <c r="H206" s="4">
        <v>0</v>
      </c>
      <c r="I206" s="14">
        <v>50000</v>
      </c>
      <c r="J206" s="14">
        <v>1435</v>
      </c>
      <c r="K206" s="14">
        <v>1854</v>
      </c>
      <c r="L206" s="14">
        <v>1520</v>
      </c>
      <c r="M206" s="14">
        <v>2125</v>
      </c>
      <c r="N206" s="14">
        <f t="shared" si="8"/>
        <v>6934</v>
      </c>
      <c r="O206" s="14">
        <f t="shared" si="7"/>
        <v>43066</v>
      </c>
    </row>
    <row r="207" spans="1:15" ht="30" x14ac:dyDescent="0.25">
      <c r="A207" s="4">
        <v>199</v>
      </c>
      <c r="B207" s="4" t="s">
        <v>646</v>
      </c>
      <c r="C207" s="4" t="s">
        <v>1193</v>
      </c>
      <c r="D207" s="4" t="s">
        <v>21</v>
      </c>
      <c r="E207" s="4" t="s">
        <v>725</v>
      </c>
      <c r="F207" s="4" t="s">
        <v>734</v>
      </c>
      <c r="G207" s="14">
        <v>50000</v>
      </c>
      <c r="H207" s="4">
        <v>0</v>
      </c>
      <c r="I207" s="14">
        <v>50000</v>
      </c>
      <c r="J207" s="14">
        <v>1435</v>
      </c>
      <c r="K207" s="14">
        <v>1854</v>
      </c>
      <c r="L207" s="14">
        <v>1520</v>
      </c>
      <c r="M207" s="14">
        <v>425</v>
      </c>
      <c r="N207" s="14">
        <f t="shared" si="8"/>
        <v>5234</v>
      </c>
      <c r="O207" s="14">
        <f t="shared" si="7"/>
        <v>44766</v>
      </c>
    </row>
    <row r="208" spans="1:15" ht="30" x14ac:dyDescent="0.25">
      <c r="A208" s="4">
        <v>200</v>
      </c>
      <c r="B208" s="4" t="s">
        <v>452</v>
      </c>
      <c r="C208" s="4" t="s">
        <v>1193</v>
      </c>
      <c r="D208" s="4" t="s">
        <v>44</v>
      </c>
      <c r="E208" s="4" t="s">
        <v>726</v>
      </c>
      <c r="F208" s="4" t="s">
        <v>734</v>
      </c>
      <c r="G208" s="14">
        <v>22050</v>
      </c>
      <c r="H208" s="4">
        <v>0</v>
      </c>
      <c r="I208" s="14">
        <v>22050</v>
      </c>
      <c r="J208" s="14">
        <v>632.84</v>
      </c>
      <c r="K208" s="14">
        <v>0</v>
      </c>
      <c r="L208" s="14">
        <v>670.32</v>
      </c>
      <c r="M208" s="14">
        <v>25</v>
      </c>
      <c r="N208" s="14">
        <f t="shared" si="8"/>
        <v>1328.16</v>
      </c>
      <c r="O208" s="14">
        <f t="shared" si="7"/>
        <v>20721.84</v>
      </c>
    </row>
    <row r="209" spans="1:15" ht="30" x14ac:dyDescent="0.25">
      <c r="A209" s="4">
        <v>201</v>
      </c>
      <c r="B209" s="4" t="s">
        <v>554</v>
      </c>
      <c r="C209" s="4" t="s">
        <v>1193</v>
      </c>
      <c r="D209" s="4" t="s">
        <v>329</v>
      </c>
      <c r="E209" s="4" t="s">
        <v>726</v>
      </c>
      <c r="F209" s="4" t="s">
        <v>734</v>
      </c>
      <c r="G209" s="31">
        <v>20000</v>
      </c>
      <c r="H209">
        <v>0</v>
      </c>
      <c r="I209" s="31">
        <v>20000</v>
      </c>
      <c r="J209">
        <v>574</v>
      </c>
      <c r="K209" s="14">
        <v>0</v>
      </c>
      <c r="L209">
        <v>608</v>
      </c>
      <c r="M209" s="31">
        <v>4787.1400000000003</v>
      </c>
      <c r="N209" s="14">
        <f t="shared" si="8"/>
        <v>5969.14</v>
      </c>
      <c r="O209" s="14">
        <f t="shared" si="7"/>
        <v>14030.86</v>
      </c>
    </row>
    <row r="210" spans="1:15" ht="30" x14ac:dyDescent="0.25">
      <c r="A210" s="4">
        <v>202</v>
      </c>
      <c r="B210" s="4" t="s">
        <v>80</v>
      </c>
      <c r="C210" s="4" t="s">
        <v>1194</v>
      </c>
      <c r="D210" s="4" t="s">
        <v>21</v>
      </c>
      <c r="E210" s="4" t="s">
        <v>725</v>
      </c>
      <c r="F210" s="4" t="s">
        <v>733</v>
      </c>
      <c r="G210" s="14">
        <v>50000</v>
      </c>
      <c r="H210" s="4">
        <v>0</v>
      </c>
      <c r="I210" s="14">
        <v>50000</v>
      </c>
      <c r="J210" s="14">
        <v>1435</v>
      </c>
      <c r="K210" s="14">
        <v>1615.89</v>
      </c>
      <c r="L210" s="14">
        <v>1520</v>
      </c>
      <c r="M210" s="14">
        <v>30967.02</v>
      </c>
      <c r="N210" s="14">
        <f t="shared" si="8"/>
        <v>35537.910000000003</v>
      </c>
      <c r="O210" s="14">
        <f t="shared" si="7"/>
        <v>14462.089999999997</v>
      </c>
    </row>
    <row r="211" spans="1:15" ht="30" x14ac:dyDescent="0.25">
      <c r="A211" s="4">
        <v>203</v>
      </c>
      <c r="B211" s="4" t="s">
        <v>145</v>
      </c>
      <c r="C211" s="4" t="s">
        <v>1194</v>
      </c>
      <c r="D211" s="4" t="s">
        <v>21</v>
      </c>
      <c r="E211" s="4" t="s">
        <v>725</v>
      </c>
      <c r="F211" s="4" t="s">
        <v>734</v>
      </c>
      <c r="G211" s="14">
        <v>50000</v>
      </c>
      <c r="H211" s="4">
        <v>0</v>
      </c>
      <c r="I211" s="14">
        <v>50000</v>
      </c>
      <c r="J211" s="14">
        <v>1435</v>
      </c>
      <c r="K211" s="14">
        <v>1854</v>
      </c>
      <c r="L211" s="14">
        <v>1520</v>
      </c>
      <c r="M211" s="14">
        <v>21480.84</v>
      </c>
      <c r="N211" s="14">
        <f t="shared" si="8"/>
        <v>26289.84</v>
      </c>
      <c r="O211" s="14">
        <f t="shared" si="7"/>
        <v>23710.16</v>
      </c>
    </row>
    <row r="212" spans="1:15" ht="30" x14ac:dyDescent="0.25">
      <c r="A212" s="4">
        <v>204</v>
      </c>
      <c r="B212" s="4" t="s">
        <v>387</v>
      </c>
      <c r="C212" s="4" t="s">
        <v>1194</v>
      </c>
      <c r="D212" s="4" t="s">
        <v>44</v>
      </c>
      <c r="E212" s="4" t="s">
        <v>725</v>
      </c>
      <c r="F212" s="4" t="s">
        <v>734</v>
      </c>
      <c r="G212" s="14">
        <v>22050</v>
      </c>
      <c r="H212" s="4">
        <v>0</v>
      </c>
      <c r="I212" s="14">
        <v>22050</v>
      </c>
      <c r="J212" s="14">
        <v>632.84</v>
      </c>
      <c r="K212" s="14">
        <v>0</v>
      </c>
      <c r="L212" s="14">
        <v>670.32</v>
      </c>
      <c r="M212" s="14">
        <v>25</v>
      </c>
      <c r="N212" s="14">
        <f t="shared" si="8"/>
        <v>1328.16</v>
      </c>
      <c r="O212" s="14">
        <f t="shared" si="7"/>
        <v>20721.84</v>
      </c>
    </row>
    <row r="213" spans="1:15" ht="30" x14ac:dyDescent="0.25">
      <c r="A213" s="4">
        <v>205</v>
      </c>
      <c r="B213" s="4" t="s">
        <v>254</v>
      </c>
      <c r="C213" s="4" t="s">
        <v>1108</v>
      </c>
      <c r="D213" s="4" t="s">
        <v>44</v>
      </c>
      <c r="E213" s="4" t="s">
        <v>725</v>
      </c>
      <c r="F213" s="4" t="s">
        <v>734</v>
      </c>
      <c r="G213" s="14">
        <v>26250</v>
      </c>
      <c r="H213" s="4">
        <v>0</v>
      </c>
      <c r="I213" s="14">
        <v>26250</v>
      </c>
      <c r="J213" s="14">
        <v>753.38</v>
      </c>
      <c r="K213" s="14">
        <v>0</v>
      </c>
      <c r="L213" s="14">
        <v>798</v>
      </c>
      <c r="M213" s="14">
        <v>2035.8</v>
      </c>
      <c r="N213" s="14">
        <f t="shared" si="8"/>
        <v>3587.1800000000003</v>
      </c>
      <c r="O213" s="14">
        <f t="shared" si="7"/>
        <v>22662.82</v>
      </c>
    </row>
    <row r="214" spans="1:15" s="61" customFormat="1" ht="24.75" customHeight="1" x14ac:dyDescent="0.25">
      <c r="A214" s="4">
        <v>206</v>
      </c>
      <c r="B214" s="59" t="s">
        <v>61</v>
      </c>
      <c r="C214" s="59" t="s">
        <v>1107</v>
      </c>
      <c r="D214" s="59" t="s">
        <v>53</v>
      </c>
      <c r="E214" s="59" t="s">
        <v>725</v>
      </c>
      <c r="F214" s="59" t="s">
        <v>733</v>
      </c>
      <c r="G214" s="60">
        <v>60000</v>
      </c>
      <c r="H214" s="59">
        <v>0</v>
      </c>
      <c r="I214" s="60">
        <v>60000</v>
      </c>
      <c r="J214" s="60">
        <v>1722</v>
      </c>
      <c r="K214" s="14">
        <v>3486.68</v>
      </c>
      <c r="L214" s="60">
        <v>1824</v>
      </c>
      <c r="M214" s="60">
        <v>525</v>
      </c>
      <c r="N214" s="60">
        <f t="shared" si="8"/>
        <v>7557.68</v>
      </c>
      <c r="O214" s="14">
        <f t="shared" si="7"/>
        <v>52442.32</v>
      </c>
    </row>
    <row r="215" spans="1:15" ht="15" x14ac:dyDescent="0.25">
      <c r="A215" s="4">
        <v>207</v>
      </c>
      <c r="B215" s="4" t="s">
        <v>300</v>
      </c>
      <c r="C215" s="4" t="s">
        <v>1107</v>
      </c>
      <c r="D215" s="4" t="s">
        <v>44</v>
      </c>
      <c r="E215" s="4" t="s">
        <v>726</v>
      </c>
      <c r="F215" s="4" t="s">
        <v>734</v>
      </c>
      <c r="G215" s="14">
        <v>22050</v>
      </c>
      <c r="H215" s="4">
        <v>0</v>
      </c>
      <c r="I215" s="14">
        <v>22050</v>
      </c>
      <c r="J215" s="14">
        <v>632.84</v>
      </c>
      <c r="K215" s="14">
        <v>0</v>
      </c>
      <c r="L215" s="14">
        <v>670.32</v>
      </c>
      <c r="M215" s="14">
        <v>25</v>
      </c>
      <c r="N215" s="14">
        <f t="shared" si="8"/>
        <v>1328.16</v>
      </c>
      <c r="O215" s="14">
        <f t="shared" si="7"/>
        <v>20721.84</v>
      </c>
    </row>
    <row r="216" spans="1:15" ht="28.5" customHeight="1" x14ac:dyDescent="0.25">
      <c r="A216" s="4">
        <v>208</v>
      </c>
      <c r="B216" s="4" t="s">
        <v>264</v>
      </c>
      <c r="C216" s="4" t="s">
        <v>1132</v>
      </c>
      <c r="D216" s="4" t="s">
        <v>21</v>
      </c>
      <c r="E216" s="4" t="s">
        <v>727</v>
      </c>
      <c r="F216" s="4" t="s">
        <v>734</v>
      </c>
      <c r="G216" s="14">
        <v>50000</v>
      </c>
      <c r="H216" s="4">
        <v>0</v>
      </c>
      <c r="I216" s="14">
        <v>50000</v>
      </c>
      <c r="J216" s="14">
        <v>1435</v>
      </c>
      <c r="K216" s="14">
        <v>1377.79</v>
      </c>
      <c r="L216" s="14">
        <v>1520</v>
      </c>
      <c r="M216" s="31">
        <v>11094.05</v>
      </c>
      <c r="N216" s="14">
        <f t="shared" si="8"/>
        <v>15426.84</v>
      </c>
      <c r="O216" s="14">
        <f t="shared" si="7"/>
        <v>34573.160000000003</v>
      </c>
    </row>
    <row r="217" spans="1:15" s="61" customFormat="1" ht="24.75" customHeight="1" x14ac:dyDescent="0.25">
      <c r="A217" s="4">
        <v>209</v>
      </c>
      <c r="B217" s="59" t="s">
        <v>55</v>
      </c>
      <c r="C217" s="59" t="s">
        <v>1195</v>
      </c>
      <c r="D217" s="59" t="s">
        <v>31</v>
      </c>
      <c r="E217" s="59" t="s">
        <v>727</v>
      </c>
      <c r="F217" s="59" t="s">
        <v>733</v>
      </c>
      <c r="G217" s="60">
        <v>60000</v>
      </c>
      <c r="H217" s="59">
        <v>0</v>
      </c>
      <c r="I217" s="60">
        <v>60000</v>
      </c>
      <c r="J217" s="60">
        <v>1722</v>
      </c>
      <c r="K217" s="14">
        <v>3486.68</v>
      </c>
      <c r="L217" s="60">
        <v>1824</v>
      </c>
      <c r="M217" s="60">
        <v>9189.17</v>
      </c>
      <c r="N217" s="60">
        <f t="shared" si="8"/>
        <v>16221.85</v>
      </c>
      <c r="O217" s="14">
        <f t="shared" si="7"/>
        <v>43778.15</v>
      </c>
    </row>
    <row r="218" spans="1:15" ht="24.75" customHeight="1" x14ac:dyDescent="0.25">
      <c r="A218" s="4">
        <v>210</v>
      </c>
      <c r="B218" s="4" t="s">
        <v>351</v>
      </c>
      <c r="C218" s="4" t="s">
        <v>1195</v>
      </c>
      <c r="D218" s="4" t="s">
        <v>352</v>
      </c>
      <c r="E218" s="4" t="s">
        <v>727</v>
      </c>
      <c r="F218" s="4" t="s">
        <v>734</v>
      </c>
      <c r="G218" s="14">
        <v>30000</v>
      </c>
      <c r="H218" s="4">
        <v>0</v>
      </c>
      <c r="I218" s="14">
        <v>30000</v>
      </c>
      <c r="J218" s="14">
        <v>861</v>
      </c>
      <c r="K218" s="14">
        <v>0</v>
      </c>
      <c r="L218" s="14">
        <v>912</v>
      </c>
      <c r="M218" s="14">
        <v>25</v>
      </c>
      <c r="N218" s="14">
        <f t="shared" si="8"/>
        <v>1798</v>
      </c>
      <c r="O218" s="14">
        <f t="shared" si="7"/>
        <v>28202</v>
      </c>
    </row>
    <row r="219" spans="1:15" ht="24.75" customHeight="1" x14ac:dyDescent="0.25">
      <c r="A219" s="4">
        <v>211</v>
      </c>
      <c r="B219" s="4" t="s">
        <v>377</v>
      </c>
      <c r="C219" s="4" t="s">
        <v>1195</v>
      </c>
      <c r="D219" s="4" t="s">
        <v>140</v>
      </c>
      <c r="E219" s="4" t="s">
        <v>726</v>
      </c>
      <c r="F219" s="4" t="s">
        <v>733</v>
      </c>
      <c r="G219" s="14">
        <v>22050</v>
      </c>
      <c r="H219" s="4">
        <v>0</v>
      </c>
      <c r="I219" s="14">
        <v>22050</v>
      </c>
      <c r="J219" s="14">
        <v>632.84</v>
      </c>
      <c r="K219" s="14">
        <v>0</v>
      </c>
      <c r="L219" s="14">
        <v>670.32</v>
      </c>
      <c r="M219" s="14">
        <v>9042.16</v>
      </c>
      <c r="N219" s="14">
        <f t="shared" si="8"/>
        <v>10345.32</v>
      </c>
      <c r="O219" s="14">
        <f t="shared" si="7"/>
        <v>11704.68</v>
      </c>
    </row>
    <row r="220" spans="1:15" ht="24.75" customHeight="1" x14ac:dyDescent="0.25">
      <c r="A220" s="4">
        <v>212</v>
      </c>
      <c r="B220" s="4" t="s">
        <v>475</v>
      </c>
      <c r="C220" s="4" t="s">
        <v>1196</v>
      </c>
      <c r="D220" s="4" t="s">
        <v>36</v>
      </c>
      <c r="E220" s="4" t="s">
        <v>727</v>
      </c>
      <c r="F220" s="4" t="s">
        <v>733</v>
      </c>
      <c r="G220" s="14">
        <v>50000</v>
      </c>
      <c r="H220" s="4">
        <v>0</v>
      </c>
      <c r="I220" s="14">
        <v>50000</v>
      </c>
      <c r="J220" s="14">
        <v>1435</v>
      </c>
      <c r="K220" s="14">
        <v>1854</v>
      </c>
      <c r="L220" s="14">
        <v>1520</v>
      </c>
      <c r="M220" s="14">
        <v>1684</v>
      </c>
      <c r="N220" s="14">
        <f t="shared" si="8"/>
        <v>6493</v>
      </c>
      <c r="O220" s="14">
        <f t="shared" si="7"/>
        <v>43507</v>
      </c>
    </row>
    <row r="221" spans="1:15" s="61" customFormat="1" ht="30" x14ac:dyDescent="0.25">
      <c r="A221" s="4">
        <v>213</v>
      </c>
      <c r="B221" s="59" t="s">
        <v>86</v>
      </c>
      <c r="C221" s="59" t="s">
        <v>1197</v>
      </c>
      <c r="D221" s="59" t="s">
        <v>40</v>
      </c>
      <c r="E221" s="59" t="s">
        <v>725</v>
      </c>
      <c r="F221" s="59" t="s">
        <v>734</v>
      </c>
      <c r="G221" s="60">
        <v>60000</v>
      </c>
      <c r="H221" s="59">
        <v>0</v>
      </c>
      <c r="I221" s="60">
        <v>60000</v>
      </c>
      <c r="J221" s="60">
        <v>1722</v>
      </c>
      <c r="K221" s="14">
        <v>3486.68</v>
      </c>
      <c r="L221" s="60">
        <v>1824</v>
      </c>
      <c r="M221" s="60">
        <v>425</v>
      </c>
      <c r="N221" s="60">
        <f t="shared" si="8"/>
        <v>7457.68</v>
      </c>
      <c r="O221" s="14">
        <f t="shared" si="7"/>
        <v>52542.32</v>
      </c>
    </row>
    <row r="222" spans="1:15" ht="30" x14ac:dyDescent="0.25">
      <c r="A222" s="4">
        <v>214</v>
      </c>
      <c r="B222" s="4" t="s">
        <v>998</v>
      </c>
      <c r="C222" s="4" t="s">
        <v>1197</v>
      </c>
      <c r="D222" s="4" t="s">
        <v>21</v>
      </c>
      <c r="E222" s="4" t="s">
        <v>725</v>
      </c>
      <c r="F222" s="4" t="s">
        <v>733</v>
      </c>
      <c r="G222" s="14">
        <v>50000</v>
      </c>
      <c r="H222" s="4">
        <v>0</v>
      </c>
      <c r="I222" s="14">
        <v>50000</v>
      </c>
      <c r="J222" s="14">
        <v>1435</v>
      </c>
      <c r="K222" s="14">
        <v>1854</v>
      </c>
      <c r="L222" s="14">
        <v>1520</v>
      </c>
      <c r="M222" s="14">
        <v>425</v>
      </c>
      <c r="N222" s="14">
        <f t="shared" si="8"/>
        <v>5234</v>
      </c>
      <c r="O222" s="14">
        <f t="shared" si="7"/>
        <v>44766</v>
      </c>
    </row>
    <row r="223" spans="1:15" ht="30" x14ac:dyDescent="0.25">
      <c r="A223" s="4">
        <v>215</v>
      </c>
      <c r="B223" s="4" t="s">
        <v>162</v>
      </c>
      <c r="C223" s="4" t="s">
        <v>1197</v>
      </c>
      <c r="D223" s="4" t="s">
        <v>147</v>
      </c>
      <c r="E223" s="4" t="s">
        <v>726</v>
      </c>
      <c r="F223" s="4" t="s">
        <v>733</v>
      </c>
      <c r="G223" s="14">
        <v>11000</v>
      </c>
      <c r="H223" s="4">
        <v>0</v>
      </c>
      <c r="I223" s="14">
        <v>11000</v>
      </c>
      <c r="J223" s="14">
        <v>315.7</v>
      </c>
      <c r="K223" s="14">
        <v>0</v>
      </c>
      <c r="L223" s="14">
        <v>334.4</v>
      </c>
      <c r="M223" s="14">
        <v>25</v>
      </c>
      <c r="N223" s="14">
        <f t="shared" si="8"/>
        <v>675.09999999999991</v>
      </c>
      <c r="O223" s="14">
        <f t="shared" si="7"/>
        <v>10324.9</v>
      </c>
    </row>
    <row r="224" spans="1:15" ht="30" x14ac:dyDescent="0.25">
      <c r="A224" s="4">
        <v>216</v>
      </c>
      <c r="B224" s="4" t="s">
        <v>187</v>
      </c>
      <c r="C224" s="4" t="s">
        <v>1197</v>
      </c>
      <c r="D224" s="4" t="s">
        <v>131</v>
      </c>
      <c r="E224" s="4" t="s">
        <v>726</v>
      </c>
      <c r="F224" s="4" t="s">
        <v>734</v>
      </c>
      <c r="G224" s="14">
        <v>11000</v>
      </c>
      <c r="H224" s="4">
        <v>0</v>
      </c>
      <c r="I224" s="14">
        <v>11000</v>
      </c>
      <c r="J224" s="14">
        <v>315.7</v>
      </c>
      <c r="K224" s="14">
        <v>0</v>
      </c>
      <c r="L224" s="14">
        <v>334.4</v>
      </c>
      <c r="M224" s="14">
        <v>25</v>
      </c>
      <c r="N224" s="14">
        <f t="shared" si="8"/>
        <v>675.09999999999991</v>
      </c>
      <c r="O224" s="14">
        <f t="shared" si="7"/>
        <v>10324.9</v>
      </c>
    </row>
    <row r="225" spans="1:15" ht="30" x14ac:dyDescent="0.25">
      <c r="A225" s="4">
        <v>217</v>
      </c>
      <c r="B225" s="4" t="s">
        <v>606</v>
      </c>
      <c r="C225" s="4" t="s">
        <v>1197</v>
      </c>
      <c r="D225" s="4" t="s">
        <v>147</v>
      </c>
      <c r="E225" s="4" t="s">
        <v>726</v>
      </c>
      <c r="F225" s="4" t="s">
        <v>733</v>
      </c>
      <c r="G225" s="14">
        <v>11000</v>
      </c>
      <c r="H225" s="4">
        <v>0</v>
      </c>
      <c r="I225" s="14">
        <v>11000</v>
      </c>
      <c r="J225" s="14">
        <v>315.7</v>
      </c>
      <c r="K225" s="14">
        <v>0</v>
      </c>
      <c r="L225" s="14">
        <v>334.4</v>
      </c>
      <c r="M225" s="14">
        <v>25</v>
      </c>
      <c r="N225" s="14">
        <f t="shared" si="8"/>
        <v>675.09999999999991</v>
      </c>
      <c r="O225" s="14">
        <f t="shared" si="7"/>
        <v>10324.9</v>
      </c>
    </row>
    <row r="226" spans="1:15" ht="30" x14ac:dyDescent="0.25">
      <c r="A226" s="4">
        <v>218</v>
      </c>
      <c r="B226" s="4" t="s">
        <v>1350</v>
      </c>
      <c r="C226" s="4" t="s">
        <v>1197</v>
      </c>
      <c r="D226" t="s">
        <v>291</v>
      </c>
      <c r="E226" s="4" t="s">
        <v>726</v>
      </c>
      <c r="F226" s="4" t="s">
        <v>733</v>
      </c>
      <c r="G226" s="31">
        <v>11000</v>
      </c>
      <c r="H226">
        <v>0</v>
      </c>
      <c r="I226" s="31">
        <v>11000</v>
      </c>
      <c r="J226">
        <v>315.7</v>
      </c>
      <c r="K226" s="14">
        <v>0</v>
      </c>
      <c r="L226">
        <v>334.4</v>
      </c>
      <c r="M226">
        <v>25</v>
      </c>
      <c r="N226">
        <v>675.1</v>
      </c>
      <c r="O226" s="14">
        <f t="shared" si="7"/>
        <v>10324.9</v>
      </c>
    </row>
    <row r="227" spans="1:15" s="61" customFormat="1" ht="30" x14ac:dyDescent="0.25">
      <c r="A227" s="4">
        <v>219</v>
      </c>
      <c r="B227" s="59" t="s">
        <v>81</v>
      </c>
      <c r="C227" s="59" t="s">
        <v>1198</v>
      </c>
      <c r="D227" s="59" t="s">
        <v>40</v>
      </c>
      <c r="E227" s="59" t="s">
        <v>725</v>
      </c>
      <c r="F227" s="59" t="s">
        <v>734</v>
      </c>
      <c r="G227" s="60">
        <v>60000</v>
      </c>
      <c r="H227" s="59">
        <v>0</v>
      </c>
      <c r="I227" s="60">
        <v>60000</v>
      </c>
      <c r="J227" s="60">
        <v>1722</v>
      </c>
      <c r="K227" s="14">
        <v>3169.2</v>
      </c>
      <c r="L227" s="60">
        <v>1824</v>
      </c>
      <c r="M227" s="62">
        <v>2012.38</v>
      </c>
      <c r="N227" s="60">
        <f t="shared" si="8"/>
        <v>8727.58</v>
      </c>
      <c r="O227" s="14">
        <f t="shared" si="7"/>
        <v>51272.42</v>
      </c>
    </row>
    <row r="228" spans="1:15" ht="30" x14ac:dyDescent="0.25">
      <c r="A228" s="4">
        <v>220</v>
      </c>
      <c r="B228" s="4" t="s">
        <v>63</v>
      </c>
      <c r="C228" s="4" t="s">
        <v>1198</v>
      </c>
      <c r="D228" s="4" t="s">
        <v>21</v>
      </c>
      <c r="E228" s="4" t="s">
        <v>725</v>
      </c>
      <c r="F228" s="4" t="s">
        <v>734</v>
      </c>
      <c r="G228" s="14">
        <v>50000</v>
      </c>
      <c r="H228" s="4">
        <v>0</v>
      </c>
      <c r="I228" s="14">
        <v>50000</v>
      </c>
      <c r="J228" s="14">
        <v>1435</v>
      </c>
      <c r="K228" s="14">
        <v>1377.79</v>
      </c>
      <c r="L228" s="14">
        <v>1520</v>
      </c>
      <c r="M228" s="31">
        <v>3599.76</v>
      </c>
      <c r="N228" s="14">
        <f t="shared" si="8"/>
        <v>7932.55</v>
      </c>
      <c r="O228" s="14">
        <f t="shared" si="7"/>
        <v>42067.45</v>
      </c>
    </row>
    <row r="229" spans="1:15" ht="15" x14ac:dyDescent="0.25">
      <c r="A229" s="4">
        <v>221</v>
      </c>
      <c r="B229" s="4" t="s">
        <v>174</v>
      </c>
      <c r="C229" s="4" t="s">
        <v>1198</v>
      </c>
      <c r="D229" s="4" t="s">
        <v>21</v>
      </c>
      <c r="E229" s="4" t="s">
        <v>727</v>
      </c>
      <c r="F229" s="4" t="s">
        <v>734</v>
      </c>
      <c r="G229" s="14">
        <v>50000</v>
      </c>
      <c r="H229" s="4">
        <v>0</v>
      </c>
      <c r="I229" s="14">
        <v>50000</v>
      </c>
      <c r="J229" s="14">
        <v>1435</v>
      </c>
      <c r="K229" s="14">
        <v>1854</v>
      </c>
      <c r="L229" s="14">
        <v>1520</v>
      </c>
      <c r="M229" s="14">
        <v>425</v>
      </c>
      <c r="N229" s="14">
        <f t="shared" si="8"/>
        <v>5234</v>
      </c>
      <c r="O229" s="14">
        <f t="shared" si="7"/>
        <v>44766</v>
      </c>
    </row>
    <row r="230" spans="1:15" ht="15" x14ac:dyDescent="0.25">
      <c r="A230" s="4">
        <v>222</v>
      </c>
      <c r="B230" s="4" t="s">
        <v>453</v>
      </c>
      <c r="C230" s="4" t="s">
        <v>1199</v>
      </c>
      <c r="D230" s="4" t="s">
        <v>454</v>
      </c>
      <c r="E230" s="4" t="s">
        <v>726</v>
      </c>
      <c r="F230" s="4" t="s">
        <v>734</v>
      </c>
      <c r="G230" s="14">
        <v>22050</v>
      </c>
      <c r="H230" s="4">
        <v>0</v>
      </c>
      <c r="I230" s="14">
        <v>22050</v>
      </c>
      <c r="J230" s="14">
        <v>632.84</v>
      </c>
      <c r="K230" s="14">
        <v>0</v>
      </c>
      <c r="L230" s="14">
        <v>670.32</v>
      </c>
      <c r="M230" s="14">
        <v>25</v>
      </c>
      <c r="N230" s="14">
        <f t="shared" si="8"/>
        <v>1328.16</v>
      </c>
      <c r="O230" s="14">
        <f t="shared" si="7"/>
        <v>20721.84</v>
      </c>
    </row>
    <row r="231" spans="1:15" ht="30" x14ac:dyDescent="0.25">
      <c r="A231" s="4">
        <v>223</v>
      </c>
      <c r="B231" s="4" t="s">
        <v>654</v>
      </c>
      <c r="C231" s="4" t="s">
        <v>1199</v>
      </c>
      <c r="D231" s="4" t="s">
        <v>21</v>
      </c>
      <c r="E231" s="4" t="s">
        <v>725</v>
      </c>
      <c r="F231" s="4" t="s">
        <v>734</v>
      </c>
      <c r="G231" s="14">
        <v>50000</v>
      </c>
      <c r="H231" s="4">
        <v>0</v>
      </c>
      <c r="I231" s="14">
        <v>50000</v>
      </c>
      <c r="J231" s="14">
        <v>1435</v>
      </c>
      <c r="K231" s="14">
        <v>1854</v>
      </c>
      <c r="L231" s="14">
        <v>1520</v>
      </c>
      <c r="M231" s="14">
        <v>1073.5</v>
      </c>
      <c r="N231" s="14">
        <f t="shared" si="8"/>
        <v>5882.5</v>
      </c>
      <c r="O231" s="14">
        <f t="shared" si="7"/>
        <v>44117.5</v>
      </c>
    </row>
    <row r="232" spans="1:15" ht="15" x14ac:dyDescent="0.25">
      <c r="A232" s="4">
        <v>224</v>
      </c>
      <c r="B232" s="4" t="s">
        <v>519</v>
      </c>
      <c r="C232" s="4" t="s">
        <v>1200</v>
      </c>
      <c r="D232" s="4" t="s">
        <v>520</v>
      </c>
      <c r="E232" s="4" t="s">
        <v>726</v>
      </c>
      <c r="F232" s="4" t="s">
        <v>733</v>
      </c>
      <c r="G232" s="14">
        <v>11000</v>
      </c>
      <c r="H232" s="4">
        <v>0</v>
      </c>
      <c r="I232" s="14">
        <v>11000</v>
      </c>
      <c r="J232" s="14">
        <v>315.7</v>
      </c>
      <c r="K232" s="14">
        <v>0</v>
      </c>
      <c r="L232" s="14">
        <v>334.4</v>
      </c>
      <c r="M232" s="14">
        <v>25</v>
      </c>
      <c r="N232" s="14">
        <f t="shared" si="8"/>
        <v>675.09999999999991</v>
      </c>
      <c r="O232" s="14">
        <f t="shared" si="7"/>
        <v>10324.9</v>
      </c>
    </row>
    <row r="233" spans="1:15" ht="24.75" customHeight="1" x14ac:dyDescent="0.25">
      <c r="A233" s="4">
        <v>225</v>
      </c>
      <c r="B233" s="4" t="s">
        <v>625</v>
      </c>
      <c r="C233" s="4" t="s">
        <v>1201</v>
      </c>
      <c r="D233" s="4" t="s">
        <v>44</v>
      </c>
      <c r="E233" s="4" t="s">
        <v>726</v>
      </c>
      <c r="F233" s="4" t="s">
        <v>734</v>
      </c>
      <c r="G233" s="14">
        <v>21000</v>
      </c>
      <c r="H233" s="4">
        <v>0</v>
      </c>
      <c r="I233" s="14">
        <v>21000</v>
      </c>
      <c r="J233" s="14">
        <v>602.70000000000005</v>
      </c>
      <c r="K233" s="14">
        <v>0</v>
      </c>
      <c r="L233" s="14">
        <v>638.4</v>
      </c>
      <c r="M233" s="14">
        <v>1612.38</v>
      </c>
      <c r="N233" s="14">
        <f t="shared" si="8"/>
        <v>2853.48</v>
      </c>
      <c r="O233" s="14">
        <f t="shared" si="7"/>
        <v>18146.52</v>
      </c>
    </row>
    <row r="234" spans="1:15" ht="24.75" customHeight="1" x14ac:dyDescent="0.25">
      <c r="A234" s="4">
        <v>226</v>
      </c>
      <c r="B234" s="4" t="s">
        <v>35</v>
      </c>
      <c r="C234" s="4" t="s">
        <v>994</v>
      </c>
      <c r="D234" s="4" t="s">
        <v>36</v>
      </c>
      <c r="E234" s="4" t="s">
        <v>725</v>
      </c>
      <c r="F234" s="4" t="s">
        <v>733</v>
      </c>
      <c r="G234" s="14">
        <v>50000</v>
      </c>
      <c r="H234" s="4">
        <v>0</v>
      </c>
      <c r="I234" s="14">
        <v>50000</v>
      </c>
      <c r="J234" s="14">
        <v>1435</v>
      </c>
      <c r="K234" s="14">
        <v>1854</v>
      </c>
      <c r="L234" s="14">
        <v>1520</v>
      </c>
      <c r="M234" s="14">
        <v>2950</v>
      </c>
      <c r="N234" s="14">
        <f t="shared" si="8"/>
        <v>7759</v>
      </c>
      <c r="O234" s="14">
        <f t="shared" si="7"/>
        <v>42241</v>
      </c>
    </row>
    <row r="235" spans="1:15" ht="24.75" customHeight="1" x14ac:dyDescent="0.25">
      <c r="A235" s="4">
        <v>227</v>
      </c>
      <c r="B235" s="4" t="s">
        <v>50</v>
      </c>
      <c r="C235" s="4" t="s">
        <v>994</v>
      </c>
      <c r="D235" s="4" t="s">
        <v>21</v>
      </c>
      <c r="E235" s="4" t="s">
        <v>727</v>
      </c>
      <c r="F235" s="4" t="s">
        <v>734</v>
      </c>
      <c r="G235" s="14">
        <v>50000</v>
      </c>
      <c r="H235" s="4">
        <v>0</v>
      </c>
      <c r="I235" s="14">
        <v>50000</v>
      </c>
      <c r="J235" s="14">
        <v>1435</v>
      </c>
      <c r="K235" s="14">
        <v>1139.68</v>
      </c>
      <c r="L235" s="14">
        <v>1520</v>
      </c>
      <c r="M235" s="31">
        <v>5787.14</v>
      </c>
      <c r="N235" s="14">
        <f t="shared" si="8"/>
        <v>9881.82</v>
      </c>
      <c r="O235" s="14">
        <f t="shared" si="7"/>
        <v>40118.18</v>
      </c>
    </row>
    <row r="236" spans="1:15" ht="24.75" customHeight="1" x14ac:dyDescent="0.25">
      <c r="A236" s="4">
        <v>228</v>
      </c>
      <c r="B236" s="4" t="s">
        <v>99</v>
      </c>
      <c r="C236" s="4" t="s">
        <v>994</v>
      </c>
      <c r="D236" s="4" t="s">
        <v>917</v>
      </c>
      <c r="E236" s="4" t="s">
        <v>725</v>
      </c>
      <c r="F236" s="4" t="s">
        <v>733</v>
      </c>
      <c r="G236" s="14">
        <v>50000</v>
      </c>
      <c r="H236" s="4">
        <v>0</v>
      </c>
      <c r="I236" s="14">
        <v>50000</v>
      </c>
      <c r="J236" s="14">
        <v>1435</v>
      </c>
      <c r="K236" s="14">
        <v>1615.89</v>
      </c>
      <c r="L236" s="14">
        <v>1520</v>
      </c>
      <c r="M236" s="31">
        <v>2012.38</v>
      </c>
      <c r="N236" s="14">
        <f t="shared" si="8"/>
        <v>6583.27</v>
      </c>
      <c r="O236" s="14">
        <f t="shared" si="7"/>
        <v>43416.729999999996</v>
      </c>
    </row>
    <row r="237" spans="1:15" ht="24.75" customHeight="1" x14ac:dyDescent="0.25">
      <c r="A237" s="4">
        <v>229</v>
      </c>
      <c r="B237" s="4" t="s">
        <v>101</v>
      </c>
      <c r="C237" s="4" t="s">
        <v>994</v>
      </c>
      <c r="D237" s="4" t="s">
        <v>21</v>
      </c>
      <c r="E237" s="4" t="s">
        <v>725</v>
      </c>
      <c r="F237" s="4" t="s">
        <v>734</v>
      </c>
      <c r="G237" s="14">
        <v>50000</v>
      </c>
      <c r="H237" s="4">
        <v>0</v>
      </c>
      <c r="I237" s="14">
        <v>50000</v>
      </c>
      <c r="J237" s="14">
        <v>1435</v>
      </c>
      <c r="K237" s="14">
        <v>1854</v>
      </c>
      <c r="L237" s="14">
        <v>1520</v>
      </c>
      <c r="M237" s="14">
        <v>425</v>
      </c>
      <c r="N237" s="14">
        <f t="shared" si="8"/>
        <v>5234</v>
      </c>
      <c r="O237" s="14">
        <f t="shared" si="7"/>
        <v>44766</v>
      </c>
    </row>
    <row r="238" spans="1:15" ht="24.75" customHeight="1" x14ac:dyDescent="0.25">
      <c r="A238" s="4">
        <v>230</v>
      </c>
      <c r="B238" s="1" t="s">
        <v>1048</v>
      </c>
      <c r="C238" s="4" t="s">
        <v>994</v>
      </c>
      <c r="D238" s="4" t="s">
        <v>291</v>
      </c>
      <c r="E238" s="4" t="s">
        <v>726</v>
      </c>
      <c r="F238" s="4" t="s">
        <v>733</v>
      </c>
      <c r="G238" s="14">
        <v>11000</v>
      </c>
      <c r="H238" s="4">
        <v>0</v>
      </c>
      <c r="I238" s="14">
        <v>11000</v>
      </c>
      <c r="J238" s="14">
        <v>315.7</v>
      </c>
      <c r="K238" s="14">
        <v>0</v>
      </c>
      <c r="L238" s="14">
        <v>334.4</v>
      </c>
      <c r="M238" s="14">
        <v>25</v>
      </c>
      <c r="N238" s="14">
        <f t="shared" si="8"/>
        <v>675.09999999999991</v>
      </c>
      <c r="O238" s="14">
        <f t="shared" si="7"/>
        <v>10324.9</v>
      </c>
    </row>
    <row r="239" spans="1:15" ht="24.75" customHeight="1" x14ac:dyDescent="0.25">
      <c r="A239" s="4">
        <v>231</v>
      </c>
      <c r="B239" s="1" t="s">
        <v>1056</v>
      </c>
      <c r="C239" s="4" t="s">
        <v>994</v>
      </c>
      <c r="D239" s="4" t="s">
        <v>291</v>
      </c>
      <c r="E239" s="4" t="s">
        <v>726</v>
      </c>
      <c r="F239" s="4" t="s">
        <v>733</v>
      </c>
      <c r="G239" s="14">
        <v>11000</v>
      </c>
      <c r="H239" s="4">
        <v>0</v>
      </c>
      <c r="I239" s="14">
        <v>11000</v>
      </c>
      <c r="J239" s="14">
        <v>315.7</v>
      </c>
      <c r="K239" s="14">
        <v>0</v>
      </c>
      <c r="L239" s="14">
        <v>334.4</v>
      </c>
      <c r="M239" s="14">
        <v>25</v>
      </c>
      <c r="N239" s="14">
        <f t="shared" si="8"/>
        <v>675.09999999999991</v>
      </c>
      <c r="O239" s="14">
        <f t="shared" si="7"/>
        <v>10324.9</v>
      </c>
    </row>
    <row r="240" spans="1:15" ht="24.75" customHeight="1" x14ac:dyDescent="0.25">
      <c r="A240" s="4">
        <v>232</v>
      </c>
      <c r="B240" s="58" t="s">
        <v>1384</v>
      </c>
      <c r="C240" s="4" t="s">
        <v>994</v>
      </c>
      <c r="D240" s="4" t="s">
        <v>291</v>
      </c>
      <c r="E240" s="4" t="s">
        <v>726</v>
      </c>
      <c r="F240" s="4" t="s">
        <v>733</v>
      </c>
      <c r="G240" s="14">
        <v>11000</v>
      </c>
      <c r="H240" s="4">
        <v>0</v>
      </c>
      <c r="I240" s="14">
        <v>11000</v>
      </c>
      <c r="J240" s="14">
        <v>315.7</v>
      </c>
      <c r="K240" s="14">
        <v>0</v>
      </c>
      <c r="L240" s="14">
        <v>334.4</v>
      </c>
      <c r="M240" s="14">
        <v>25</v>
      </c>
      <c r="N240" s="14">
        <v>675.1</v>
      </c>
      <c r="O240" s="14">
        <f t="shared" si="7"/>
        <v>10324.9</v>
      </c>
    </row>
    <row r="241" spans="1:15" ht="24.75" customHeight="1" x14ac:dyDescent="0.25">
      <c r="A241" s="4">
        <v>233</v>
      </c>
      <c r="B241" s="4" t="s">
        <v>1028</v>
      </c>
      <c r="C241" s="4" t="s">
        <v>994</v>
      </c>
      <c r="D241" s="4" t="s">
        <v>291</v>
      </c>
      <c r="E241" s="4" t="s">
        <v>726</v>
      </c>
      <c r="F241" s="4" t="s">
        <v>733</v>
      </c>
      <c r="G241" s="14">
        <v>10000</v>
      </c>
      <c r="H241" s="4">
        <v>0</v>
      </c>
      <c r="I241" s="14">
        <v>10000</v>
      </c>
      <c r="J241" s="14">
        <v>287</v>
      </c>
      <c r="K241" s="14">
        <v>0</v>
      </c>
      <c r="L241" s="14">
        <v>304</v>
      </c>
      <c r="M241" s="14">
        <v>25</v>
      </c>
      <c r="N241" s="14">
        <f t="shared" si="8"/>
        <v>616</v>
      </c>
      <c r="O241" s="14">
        <f t="shared" si="7"/>
        <v>9384</v>
      </c>
    </row>
    <row r="242" spans="1:15" ht="24.75" customHeight="1" x14ac:dyDescent="0.25">
      <c r="A242" s="4">
        <v>234</v>
      </c>
      <c r="B242" s="4" t="s">
        <v>183</v>
      </c>
      <c r="C242" s="4" t="s">
        <v>994</v>
      </c>
      <c r="D242" s="4" t="s">
        <v>21</v>
      </c>
      <c r="E242" s="4" t="s">
        <v>725</v>
      </c>
      <c r="F242" s="4" t="s">
        <v>733</v>
      </c>
      <c r="G242" s="14">
        <v>50000</v>
      </c>
      <c r="H242" s="4">
        <v>0</v>
      </c>
      <c r="I242" s="14">
        <v>50000</v>
      </c>
      <c r="J242" s="14">
        <v>1435</v>
      </c>
      <c r="K242" s="14">
        <v>1854</v>
      </c>
      <c r="L242" s="14">
        <v>1520</v>
      </c>
      <c r="M242" s="14">
        <v>525</v>
      </c>
      <c r="N242" s="14">
        <f t="shared" si="8"/>
        <v>5334</v>
      </c>
      <c r="O242" s="14">
        <f t="shared" si="7"/>
        <v>44666</v>
      </c>
    </row>
    <row r="243" spans="1:15" ht="24.75" customHeight="1" x14ac:dyDescent="0.25">
      <c r="A243" s="4">
        <v>235</v>
      </c>
      <c r="B243" s="4" t="s">
        <v>201</v>
      </c>
      <c r="C243" s="4" t="s">
        <v>994</v>
      </c>
      <c r="D243" s="4" t="s">
        <v>21</v>
      </c>
      <c r="E243" s="4" t="s">
        <v>727</v>
      </c>
      <c r="F243" s="4" t="s">
        <v>733</v>
      </c>
      <c r="G243" s="14">
        <v>50000</v>
      </c>
      <c r="H243" s="4">
        <v>0</v>
      </c>
      <c r="I243" s="14">
        <v>50000</v>
      </c>
      <c r="J243" s="14">
        <v>1435</v>
      </c>
      <c r="K243" s="14">
        <v>1854</v>
      </c>
      <c r="L243" s="14">
        <v>1520</v>
      </c>
      <c r="M243" s="14">
        <v>425</v>
      </c>
      <c r="N243" s="14">
        <f t="shared" si="8"/>
        <v>5234</v>
      </c>
      <c r="O243" s="14">
        <f t="shared" si="7"/>
        <v>44766</v>
      </c>
    </row>
    <row r="244" spans="1:15" ht="24.75" customHeight="1" x14ac:dyDescent="0.25">
      <c r="A244" s="4">
        <v>236</v>
      </c>
      <c r="B244" s="4" t="s">
        <v>203</v>
      </c>
      <c r="C244" s="4" t="s">
        <v>994</v>
      </c>
      <c r="D244" s="4" t="s">
        <v>21</v>
      </c>
      <c r="E244" s="4" t="s">
        <v>725</v>
      </c>
      <c r="F244" s="4" t="s">
        <v>733</v>
      </c>
      <c r="G244" s="14">
        <v>50000</v>
      </c>
      <c r="H244" s="4">
        <v>0</v>
      </c>
      <c r="I244" s="14">
        <v>50000</v>
      </c>
      <c r="J244" s="14">
        <v>1435</v>
      </c>
      <c r="K244" s="14">
        <v>1854</v>
      </c>
      <c r="L244" s="14">
        <v>1520</v>
      </c>
      <c r="M244" s="31">
        <v>3012.5</v>
      </c>
      <c r="N244" s="14">
        <f t="shared" si="8"/>
        <v>7821.5</v>
      </c>
      <c r="O244" s="14">
        <f t="shared" si="7"/>
        <v>42178.5</v>
      </c>
    </row>
    <row r="245" spans="1:15" ht="24.75" customHeight="1" x14ac:dyDescent="0.25">
      <c r="A245" s="4">
        <v>237</v>
      </c>
      <c r="B245" s="4" t="s">
        <v>212</v>
      </c>
      <c r="C245" s="4" t="s">
        <v>994</v>
      </c>
      <c r="D245" s="4" t="s">
        <v>151</v>
      </c>
      <c r="E245" s="4" t="s">
        <v>726</v>
      </c>
      <c r="F245" s="4" t="s">
        <v>733</v>
      </c>
      <c r="G245" s="14">
        <v>30000</v>
      </c>
      <c r="H245" s="4">
        <v>0</v>
      </c>
      <c r="I245" s="14">
        <v>30000</v>
      </c>
      <c r="J245" s="14">
        <v>861</v>
      </c>
      <c r="K245" s="14">
        <v>0</v>
      </c>
      <c r="L245" s="14">
        <v>912</v>
      </c>
      <c r="M245" s="14">
        <v>25</v>
      </c>
      <c r="N245" s="14">
        <f t="shared" si="8"/>
        <v>1798</v>
      </c>
      <c r="O245" s="14">
        <f t="shared" si="7"/>
        <v>28202</v>
      </c>
    </row>
    <row r="246" spans="1:15" ht="24.75" customHeight="1" x14ac:dyDescent="0.25">
      <c r="A246" s="4">
        <v>238</v>
      </c>
      <c r="B246" s="4" t="s">
        <v>232</v>
      </c>
      <c r="C246" s="4" t="s">
        <v>994</v>
      </c>
      <c r="D246" s="4" t="s">
        <v>151</v>
      </c>
      <c r="E246" s="4" t="s">
        <v>726</v>
      </c>
      <c r="F246" s="4" t="s">
        <v>733</v>
      </c>
      <c r="G246" s="14">
        <v>11000</v>
      </c>
      <c r="H246" s="4">
        <v>0</v>
      </c>
      <c r="I246" s="14">
        <v>11000</v>
      </c>
      <c r="J246" s="14">
        <v>315.7</v>
      </c>
      <c r="K246" s="14">
        <v>0</v>
      </c>
      <c r="L246" s="14">
        <v>334.4</v>
      </c>
      <c r="M246" s="14">
        <v>25</v>
      </c>
      <c r="N246" s="14">
        <f t="shared" si="8"/>
        <v>675.09999999999991</v>
      </c>
      <c r="O246" s="14">
        <f t="shared" si="7"/>
        <v>10324.9</v>
      </c>
    </row>
    <row r="247" spans="1:15" ht="24.75" customHeight="1" x14ac:dyDescent="0.25">
      <c r="A247" s="4">
        <v>239</v>
      </c>
      <c r="B247" s="4" t="s">
        <v>233</v>
      </c>
      <c r="C247" s="4" t="s">
        <v>994</v>
      </c>
      <c r="D247" s="4" t="s">
        <v>140</v>
      </c>
      <c r="E247" s="4" t="s">
        <v>725</v>
      </c>
      <c r="F247" s="4" t="s">
        <v>733</v>
      </c>
      <c r="G247" s="14">
        <v>22050</v>
      </c>
      <c r="H247" s="4">
        <v>0</v>
      </c>
      <c r="I247" s="14">
        <v>22050</v>
      </c>
      <c r="J247" s="14">
        <v>632.84</v>
      </c>
      <c r="K247" s="14">
        <v>0</v>
      </c>
      <c r="L247" s="14">
        <v>670.32</v>
      </c>
      <c r="M247" s="14">
        <v>1612.38</v>
      </c>
      <c r="N247" s="14">
        <f t="shared" si="8"/>
        <v>2915.54</v>
      </c>
      <c r="O247" s="14">
        <f t="shared" si="7"/>
        <v>19134.46</v>
      </c>
    </row>
    <row r="248" spans="1:15" ht="24.75" customHeight="1" x14ac:dyDescent="0.25">
      <c r="A248" s="4">
        <v>240</v>
      </c>
      <c r="B248" s="4" t="s">
        <v>262</v>
      </c>
      <c r="C248" s="4" t="s">
        <v>994</v>
      </c>
      <c r="D248" s="4" t="s">
        <v>44</v>
      </c>
      <c r="E248" s="4" t="s">
        <v>727</v>
      </c>
      <c r="F248" s="4" t="s">
        <v>734</v>
      </c>
      <c r="G248" s="14">
        <v>22050</v>
      </c>
      <c r="H248" s="4">
        <v>0</v>
      </c>
      <c r="I248" s="14">
        <v>22050</v>
      </c>
      <c r="J248" s="14">
        <v>632.84</v>
      </c>
      <c r="K248" s="14">
        <v>0</v>
      </c>
      <c r="L248" s="14">
        <v>670.32</v>
      </c>
      <c r="M248" s="14">
        <v>1612.38</v>
      </c>
      <c r="N248" s="14">
        <f t="shared" si="8"/>
        <v>2915.54</v>
      </c>
      <c r="O248" s="14">
        <f t="shared" si="7"/>
        <v>19134.46</v>
      </c>
    </row>
    <row r="249" spans="1:15" ht="24.75" customHeight="1" x14ac:dyDescent="0.25">
      <c r="A249" s="4">
        <v>241</v>
      </c>
      <c r="B249" s="4" t="s">
        <v>263</v>
      </c>
      <c r="C249" s="4" t="s">
        <v>994</v>
      </c>
      <c r="D249" s="4" t="s">
        <v>140</v>
      </c>
      <c r="E249" s="4" t="s">
        <v>725</v>
      </c>
      <c r="F249" s="4" t="s">
        <v>733</v>
      </c>
      <c r="G249" s="14">
        <v>19000</v>
      </c>
      <c r="H249" s="4">
        <v>0</v>
      </c>
      <c r="I249" s="14">
        <v>19000</v>
      </c>
      <c r="J249" s="14">
        <v>545.29999999999995</v>
      </c>
      <c r="K249" s="14">
        <v>0</v>
      </c>
      <c r="L249" s="14">
        <v>577.6</v>
      </c>
      <c r="M249" s="14">
        <v>25</v>
      </c>
      <c r="N249" s="14">
        <f t="shared" si="8"/>
        <v>1147.9000000000001</v>
      </c>
      <c r="O249" s="14">
        <f t="shared" si="7"/>
        <v>17852.099999999999</v>
      </c>
    </row>
    <row r="250" spans="1:15" ht="24.75" customHeight="1" x14ac:dyDescent="0.25">
      <c r="A250" s="4">
        <v>242</v>
      </c>
      <c r="B250" s="4" t="s">
        <v>282</v>
      </c>
      <c r="C250" s="4" t="s">
        <v>994</v>
      </c>
      <c r="D250" s="4" t="s">
        <v>151</v>
      </c>
      <c r="E250" s="4" t="s">
        <v>726</v>
      </c>
      <c r="F250" s="4" t="s">
        <v>733</v>
      </c>
      <c r="G250" s="14">
        <v>11000</v>
      </c>
      <c r="H250" s="4">
        <v>0</v>
      </c>
      <c r="I250" s="14">
        <v>11000</v>
      </c>
      <c r="J250" s="14">
        <v>315.7</v>
      </c>
      <c r="K250" s="14">
        <v>0</v>
      </c>
      <c r="L250" s="14">
        <v>334.4</v>
      </c>
      <c r="M250" s="14">
        <v>25</v>
      </c>
      <c r="N250" s="14">
        <f t="shared" si="8"/>
        <v>675.09999999999991</v>
      </c>
      <c r="O250" s="14">
        <f t="shared" si="7"/>
        <v>10324.9</v>
      </c>
    </row>
    <row r="251" spans="1:15" ht="24.75" customHeight="1" x14ac:dyDescent="0.25">
      <c r="A251" s="4">
        <v>243</v>
      </c>
      <c r="B251" s="4" t="s">
        <v>294</v>
      </c>
      <c r="C251" s="4" t="s">
        <v>994</v>
      </c>
      <c r="D251" s="4" t="s">
        <v>151</v>
      </c>
      <c r="E251" s="4" t="s">
        <v>726</v>
      </c>
      <c r="F251" s="4" t="s">
        <v>733</v>
      </c>
      <c r="G251" s="14">
        <v>11000</v>
      </c>
      <c r="H251" s="4">
        <v>0</v>
      </c>
      <c r="I251" s="14">
        <v>11000</v>
      </c>
      <c r="J251" s="14">
        <v>315.7</v>
      </c>
      <c r="K251" s="14">
        <v>0</v>
      </c>
      <c r="L251" s="14">
        <v>334.4</v>
      </c>
      <c r="M251" s="31">
        <v>2702.83</v>
      </c>
      <c r="N251" s="14">
        <f t="shared" si="8"/>
        <v>3352.93</v>
      </c>
      <c r="O251" s="14">
        <f t="shared" si="7"/>
        <v>7647.07</v>
      </c>
    </row>
    <row r="252" spans="1:15" ht="24.75" customHeight="1" x14ac:dyDescent="0.25">
      <c r="A252" s="4">
        <v>244</v>
      </c>
      <c r="B252" s="4" t="s">
        <v>299</v>
      </c>
      <c r="C252" s="4" t="s">
        <v>994</v>
      </c>
      <c r="D252" s="4" t="s">
        <v>21</v>
      </c>
      <c r="E252" s="4" t="s">
        <v>727</v>
      </c>
      <c r="F252" s="4" t="s">
        <v>733</v>
      </c>
      <c r="G252" s="14">
        <v>50000</v>
      </c>
      <c r="H252" s="4">
        <v>0</v>
      </c>
      <c r="I252" s="14">
        <v>50000</v>
      </c>
      <c r="J252" s="14">
        <v>1435</v>
      </c>
      <c r="K252" s="14">
        <v>1615.89</v>
      </c>
      <c r="L252" s="14">
        <v>1520</v>
      </c>
      <c r="M252" s="31">
        <v>2012.38</v>
      </c>
      <c r="N252" s="14">
        <f t="shared" si="8"/>
        <v>6583.27</v>
      </c>
      <c r="O252" s="14">
        <f t="shared" si="7"/>
        <v>43416.729999999996</v>
      </c>
    </row>
    <row r="253" spans="1:15" ht="24.75" customHeight="1" x14ac:dyDescent="0.25">
      <c r="A253" s="4">
        <v>245</v>
      </c>
      <c r="B253" s="4" t="s">
        <v>333</v>
      </c>
      <c r="C253" s="4" t="s">
        <v>994</v>
      </c>
      <c r="D253" s="4" t="s">
        <v>21</v>
      </c>
      <c r="E253" s="4" t="s">
        <v>727</v>
      </c>
      <c r="F253" s="4" t="s">
        <v>734</v>
      </c>
      <c r="G253" s="14">
        <v>50000</v>
      </c>
      <c r="H253" s="4">
        <v>0</v>
      </c>
      <c r="I253" s="14">
        <v>50000</v>
      </c>
      <c r="J253" s="14">
        <v>1435</v>
      </c>
      <c r="K253" s="14">
        <v>1854</v>
      </c>
      <c r="L253" s="14">
        <v>1520</v>
      </c>
      <c r="M253" s="14">
        <v>25</v>
      </c>
      <c r="N253" s="14">
        <f t="shared" si="8"/>
        <v>4834</v>
      </c>
      <c r="O253" s="14">
        <f t="shared" si="7"/>
        <v>45166</v>
      </c>
    </row>
    <row r="254" spans="1:15" ht="24.75" customHeight="1" x14ac:dyDescent="0.25">
      <c r="A254" s="4">
        <v>246</v>
      </c>
      <c r="B254" s="4" t="s">
        <v>379</v>
      </c>
      <c r="C254" s="4" t="s">
        <v>994</v>
      </c>
      <c r="D254" s="4" t="s">
        <v>21</v>
      </c>
      <c r="E254" s="4" t="s">
        <v>727</v>
      </c>
      <c r="F254" s="4" t="s">
        <v>733</v>
      </c>
      <c r="G254" s="14">
        <v>50000</v>
      </c>
      <c r="H254" s="4">
        <v>0</v>
      </c>
      <c r="I254" s="14">
        <v>50000</v>
      </c>
      <c r="J254" s="14">
        <v>1435</v>
      </c>
      <c r="K254" s="14">
        <v>1854</v>
      </c>
      <c r="L254" s="14">
        <v>1520</v>
      </c>
      <c r="M254" s="14">
        <v>25</v>
      </c>
      <c r="N254" s="14">
        <f t="shared" si="8"/>
        <v>4834</v>
      </c>
      <c r="O254" s="14">
        <f t="shared" si="7"/>
        <v>45166</v>
      </c>
    </row>
    <row r="255" spans="1:15" ht="24.75" customHeight="1" x14ac:dyDescent="0.25">
      <c r="A255" s="4">
        <v>247</v>
      </c>
      <c r="B255" s="4" t="s">
        <v>389</v>
      </c>
      <c r="C255" s="4" t="s">
        <v>994</v>
      </c>
      <c r="D255" s="4" t="s">
        <v>151</v>
      </c>
      <c r="E255" s="4" t="s">
        <v>726</v>
      </c>
      <c r="F255" s="4" t="s">
        <v>733</v>
      </c>
      <c r="G255" s="14">
        <v>11000</v>
      </c>
      <c r="H255" s="4">
        <v>0</v>
      </c>
      <c r="I255" s="14">
        <v>11000</v>
      </c>
      <c r="J255" s="14">
        <v>315.7</v>
      </c>
      <c r="K255" s="14">
        <v>0</v>
      </c>
      <c r="L255" s="14">
        <v>334.4</v>
      </c>
      <c r="M255" s="14">
        <v>25</v>
      </c>
      <c r="N255" s="14">
        <f t="shared" si="8"/>
        <v>675.09999999999991</v>
      </c>
      <c r="O255" s="14">
        <f t="shared" si="7"/>
        <v>10324.9</v>
      </c>
    </row>
    <row r="256" spans="1:15" ht="24.75" customHeight="1" x14ac:dyDescent="0.25">
      <c r="A256" s="4">
        <v>248</v>
      </c>
      <c r="B256" s="4" t="s">
        <v>432</v>
      </c>
      <c r="C256" s="4" t="s">
        <v>994</v>
      </c>
      <c r="D256" s="4" t="s">
        <v>21</v>
      </c>
      <c r="E256" s="4" t="s">
        <v>725</v>
      </c>
      <c r="F256" s="4" t="s">
        <v>733</v>
      </c>
      <c r="G256" s="14">
        <v>50000</v>
      </c>
      <c r="H256" s="4">
        <v>0</v>
      </c>
      <c r="I256" s="14">
        <v>50000</v>
      </c>
      <c r="J256" s="14">
        <v>1435</v>
      </c>
      <c r="K256" s="14">
        <v>1854</v>
      </c>
      <c r="L256" s="14">
        <v>1520</v>
      </c>
      <c r="M256" s="14">
        <v>1025</v>
      </c>
      <c r="N256" s="14">
        <f t="shared" si="8"/>
        <v>5834</v>
      </c>
      <c r="O256" s="14">
        <f t="shared" si="7"/>
        <v>44166</v>
      </c>
    </row>
    <row r="257" spans="1:15" ht="24.75" customHeight="1" x14ac:dyDescent="0.25">
      <c r="A257" s="4">
        <v>249</v>
      </c>
      <c r="B257" s="4" t="s">
        <v>449</v>
      </c>
      <c r="C257" s="4" t="s">
        <v>994</v>
      </c>
      <c r="D257" s="4" t="s">
        <v>147</v>
      </c>
      <c r="E257" s="4" t="s">
        <v>726</v>
      </c>
      <c r="F257" s="4" t="s">
        <v>733</v>
      </c>
      <c r="G257" s="14">
        <v>11000</v>
      </c>
      <c r="H257" s="4">
        <v>0</v>
      </c>
      <c r="I257" s="14">
        <v>11000</v>
      </c>
      <c r="J257" s="14">
        <v>315.7</v>
      </c>
      <c r="K257" s="14">
        <v>0</v>
      </c>
      <c r="L257" s="14">
        <v>334.4</v>
      </c>
      <c r="M257" s="14">
        <v>25</v>
      </c>
      <c r="N257" s="14">
        <f t="shared" si="8"/>
        <v>675.09999999999991</v>
      </c>
      <c r="O257" s="14">
        <f t="shared" si="7"/>
        <v>10324.9</v>
      </c>
    </row>
    <row r="258" spans="1:15" ht="24.75" customHeight="1" x14ac:dyDescent="0.25">
      <c r="A258" s="4">
        <v>250</v>
      </c>
      <c r="B258" s="4" t="s">
        <v>462</v>
      </c>
      <c r="C258" s="4" t="s">
        <v>994</v>
      </c>
      <c r="D258" s="4" t="s">
        <v>151</v>
      </c>
      <c r="E258" s="4" t="s">
        <v>726</v>
      </c>
      <c r="F258" s="4" t="s">
        <v>733</v>
      </c>
      <c r="G258" s="14">
        <v>11000</v>
      </c>
      <c r="H258" s="4">
        <v>0</v>
      </c>
      <c r="I258" s="14">
        <v>11000</v>
      </c>
      <c r="J258" s="14">
        <v>315.7</v>
      </c>
      <c r="K258" s="14">
        <v>0</v>
      </c>
      <c r="L258" s="14">
        <v>334.4</v>
      </c>
      <c r="M258" s="14">
        <v>25</v>
      </c>
      <c r="N258" s="14">
        <f t="shared" si="8"/>
        <v>675.09999999999991</v>
      </c>
      <c r="O258" s="14">
        <f t="shared" si="7"/>
        <v>10324.9</v>
      </c>
    </row>
    <row r="259" spans="1:15" ht="24.75" customHeight="1" x14ac:dyDescent="0.25">
      <c r="A259" s="4">
        <v>251</v>
      </c>
      <c r="B259" s="4" t="s">
        <v>463</v>
      </c>
      <c r="C259" s="4" t="s">
        <v>994</v>
      </c>
      <c r="D259" s="4" t="s">
        <v>151</v>
      </c>
      <c r="E259" s="4" t="s">
        <v>726</v>
      </c>
      <c r="F259" s="4" t="s">
        <v>733</v>
      </c>
      <c r="G259" s="14">
        <v>11000</v>
      </c>
      <c r="H259" s="4">
        <v>0</v>
      </c>
      <c r="I259" s="14">
        <v>11000</v>
      </c>
      <c r="J259" s="14">
        <v>315.7</v>
      </c>
      <c r="K259" s="14">
        <v>0</v>
      </c>
      <c r="L259" s="14">
        <v>334.4</v>
      </c>
      <c r="M259" s="31">
        <v>2396.85</v>
      </c>
      <c r="N259" s="14">
        <f t="shared" si="8"/>
        <v>3046.95</v>
      </c>
      <c r="O259" s="14">
        <f t="shared" si="7"/>
        <v>7953.05</v>
      </c>
    </row>
    <row r="260" spans="1:15" ht="24.75" customHeight="1" x14ac:dyDescent="0.25">
      <c r="A260" s="4">
        <v>252</v>
      </c>
      <c r="B260" s="4" t="s">
        <v>464</v>
      </c>
      <c r="C260" s="4" t="s">
        <v>994</v>
      </c>
      <c r="D260" s="4" t="s">
        <v>151</v>
      </c>
      <c r="E260" s="4" t="s">
        <v>726</v>
      </c>
      <c r="F260" s="4" t="s">
        <v>733</v>
      </c>
      <c r="G260" s="14">
        <v>11000</v>
      </c>
      <c r="H260" s="4">
        <v>0</v>
      </c>
      <c r="I260" s="14">
        <v>11000</v>
      </c>
      <c r="J260" s="14">
        <v>315.7</v>
      </c>
      <c r="K260" s="14">
        <v>0</v>
      </c>
      <c r="L260" s="14">
        <v>334.4</v>
      </c>
      <c r="M260" s="14">
        <v>25</v>
      </c>
      <c r="N260" s="14">
        <f t="shared" si="8"/>
        <v>675.09999999999991</v>
      </c>
      <c r="O260" s="14">
        <f t="shared" si="7"/>
        <v>10324.9</v>
      </c>
    </row>
    <row r="261" spans="1:15" ht="24.75" customHeight="1" x14ac:dyDescent="0.25">
      <c r="A261" s="4">
        <v>253</v>
      </c>
      <c r="B261" s="4" t="s">
        <v>484</v>
      </c>
      <c r="C261" s="4" t="s">
        <v>994</v>
      </c>
      <c r="D261" s="4" t="s">
        <v>151</v>
      </c>
      <c r="E261" s="4" t="s">
        <v>726</v>
      </c>
      <c r="F261" s="4" t="s">
        <v>733</v>
      </c>
      <c r="G261" s="14">
        <v>11000</v>
      </c>
      <c r="H261" s="4">
        <v>0</v>
      </c>
      <c r="I261" s="14">
        <v>11000</v>
      </c>
      <c r="J261" s="14">
        <v>315.7</v>
      </c>
      <c r="K261" s="14">
        <v>0</v>
      </c>
      <c r="L261" s="14">
        <v>334.4</v>
      </c>
      <c r="M261" s="14">
        <v>25</v>
      </c>
      <c r="N261" s="14">
        <f t="shared" si="8"/>
        <v>675.09999999999991</v>
      </c>
      <c r="O261" s="14">
        <f t="shared" si="7"/>
        <v>10324.9</v>
      </c>
    </row>
    <row r="262" spans="1:15" ht="24.75" customHeight="1" x14ac:dyDescent="0.25">
      <c r="A262" s="4">
        <v>254</v>
      </c>
      <c r="B262" s="4" t="s">
        <v>522</v>
      </c>
      <c r="C262" s="4" t="s">
        <v>994</v>
      </c>
      <c r="D262" s="4" t="s">
        <v>151</v>
      </c>
      <c r="E262" s="4" t="s">
        <v>726</v>
      </c>
      <c r="F262" s="4" t="s">
        <v>733</v>
      </c>
      <c r="G262" s="14">
        <v>11000</v>
      </c>
      <c r="H262" s="4">
        <v>0</v>
      </c>
      <c r="I262" s="14">
        <v>11000</v>
      </c>
      <c r="J262" s="14">
        <v>315.7</v>
      </c>
      <c r="K262" s="14">
        <v>0</v>
      </c>
      <c r="L262" s="14">
        <v>334.4</v>
      </c>
      <c r="M262" s="14">
        <v>25</v>
      </c>
      <c r="N262" s="14">
        <f t="shared" si="8"/>
        <v>675.09999999999991</v>
      </c>
      <c r="O262" s="14">
        <f t="shared" si="7"/>
        <v>10324.9</v>
      </c>
    </row>
    <row r="263" spans="1:15" ht="24.75" customHeight="1" x14ac:dyDescent="0.25">
      <c r="A263" s="4">
        <v>255</v>
      </c>
      <c r="B263" s="4" t="s">
        <v>530</v>
      </c>
      <c r="C263" s="4" t="s">
        <v>994</v>
      </c>
      <c r="D263" s="4" t="s">
        <v>291</v>
      </c>
      <c r="E263" s="4" t="s">
        <v>726</v>
      </c>
      <c r="F263" s="4" t="s">
        <v>733</v>
      </c>
      <c r="G263" s="14">
        <v>11000</v>
      </c>
      <c r="H263" s="4">
        <v>0</v>
      </c>
      <c r="I263" s="14">
        <v>11000</v>
      </c>
      <c r="J263" s="14">
        <v>315.7</v>
      </c>
      <c r="K263" s="14">
        <v>0</v>
      </c>
      <c r="L263" s="14">
        <v>334.4</v>
      </c>
      <c r="M263" s="14">
        <v>25</v>
      </c>
      <c r="N263" s="14">
        <f t="shared" si="8"/>
        <v>675.09999999999991</v>
      </c>
      <c r="O263" s="14">
        <f t="shared" si="7"/>
        <v>10324.9</v>
      </c>
    </row>
    <row r="264" spans="1:15" ht="24.75" customHeight="1" x14ac:dyDescent="0.25">
      <c r="A264" s="4">
        <v>256</v>
      </c>
      <c r="B264" s="1" t="s">
        <v>1078</v>
      </c>
      <c r="C264" s="4" t="s">
        <v>994</v>
      </c>
      <c r="D264" s="4" t="s">
        <v>291</v>
      </c>
      <c r="E264" s="4" t="s">
        <v>726</v>
      </c>
      <c r="F264" s="4" t="s">
        <v>733</v>
      </c>
      <c r="G264" s="14">
        <v>11000</v>
      </c>
      <c r="H264" s="4">
        <v>0</v>
      </c>
      <c r="I264" s="14">
        <f>+G264+H264</f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si="8"/>
        <v>675.09999999999991</v>
      </c>
      <c r="O264" s="14">
        <f t="shared" ref="O264:O328" si="9">+G264-N264</f>
        <v>10324.9</v>
      </c>
    </row>
    <row r="265" spans="1:15" ht="24.75" customHeight="1" x14ac:dyDescent="0.25">
      <c r="A265" s="4">
        <v>257</v>
      </c>
      <c r="B265" t="s">
        <v>1307</v>
      </c>
      <c r="C265" s="4" t="s">
        <v>994</v>
      </c>
      <c r="D265" t="s">
        <v>291</v>
      </c>
      <c r="E265" s="4" t="s">
        <v>726</v>
      </c>
      <c r="F265" s="4" t="s">
        <v>733</v>
      </c>
      <c r="G265" s="14">
        <v>15000</v>
      </c>
      <c r="H265" s="4">
        <v>0</v>
      </c>
      <c r="I265" s="14">
        <v>15000</v>
      </c>
      <c r="J265" s="14">
        <v>430.5</v>
      </c>
      <c r="K265" s="14">
        <v>0</v>
      </c>
      <c r="L265" s="14">
        <v>456</v>
      </c>
      <c r="M265" s="14">
        <v>25</v>
      </c>
      <c r="N265" s="14">
        <f t="shared" si="8"/>
        <v>911.5</v>
      </c>
      <c r="O265" s="14">
        <f t="shared" si="9"/>
        <v>14088.5</v>
      </c>
    </row>
    <row r="266" spans="1:15" ht="24.75" customHeight="1" x14ac:dyDescent="0.25">
      <c r="A266" s="4">
        <v>258</v>
      </c>
      <c r="B266" s="4" t="s">
        <v>541</v>
      </c>
      <c r="C266" s="4" t="s">
        <v>994</v>
      </c>
      <c r="D266" s="4" t="s">
        <v>151</v>
      </c>
      <c r="E266" s="4" t="s">
        <v>726</v>
      </c>
      <c r="F266" s="4" t="s">
        <v>733</v>
      </c>
      <c r="G266" s="14">
        <v>11000</v>
      </c>
      <c r="H266" s="4">
        <v>0</v>
      </c>
      <c r="I266" s="14">
        <v>11000</v>
      </c>
      <c r="J266" s="14">
        <v>315.7</v>
      </c>
      <c r="K266" s="14">
        <v>0</v>
      </c>
      <c r="L266" s="14">
        <v>334.4</v>
      </c>
      <c r="M266" s="14">
        <v>25</v>
      </c>
      <c r="N266" s="14">
        <f t="shared" ref="N266:N328" si="10">+J266+K266+L266+M266</f>
        <v>675.09999999999991</v>
      </c>
      <c r="O266" s="14">
        <f t="shared" si="9"/>
        <v>10324.9</v>
      </c>
    </row>
    <row r="267" spans="1:15" ht="24.75" customHeight="1" x14ac:dyDescent="0.25">
      <c r="A267" s="4">
        <v>259</v>
      </c>
      <c r="B267" s="4" t="s">
        <v>1287</v>
      </c>
      <c r="C267" s="4" t="s">
        <v>994</v>
      </c>
      <c r="D267" s="4" t="s">
        <v>44</v>
      </c>
      <c r="E267" s="4" t="s">
        <v>725</v>
      </c>
      <c r="F267" s="4" t="s">
        <v>734</v>
      </c>
      <c r="G267" s="31">
        <v>30000</v>
      </c>
      <c r="H267">
        <v>0</v>
      </c>
      <c r="I267" s="31">
        <v>30000</v>
      </c>
      <c r="J267">
        <v>861</v>
      </c>
      <c r="K267" s="14">
        <v>0</v>
      </c>
      <c r="L267">
        <v>912</v>
      </c>
      <c r="M267" s="31">
        <v>1712.38</v>
      </c>
      <c r="N267" s="14">
        <f t="shared" si="10"/>
        <v>3485.38</v>
      </c>
      <c r="O267" s="14">
        <f t="shared" si="9"/>
        <v>26514.62</v>
      </c>
    </row>
    <row r="268" spans="1:15" ht="24.75" customHeight="1" x14ac:dyDescent="0.25">
      <c r="A268" s="4">
        <v>260</v>
      </c>
      <c r="B268" s="4" t="s">
        <v>545</v>
      </c>
      <c r="C268" s="4" t="s">
        <v>994</v>
      </c>
      <c r="D268" s="4" t="s">
        <v>151</v>
      </c>
      <c r="E268" s="4" t="s">
        <v>726</v>
      </c>
      <c r="F268" s="4" t="s">
        <v>733</v>
      </c>
      <c r="G268" s="14">
        <v>11000</v>
      </c>
      <c r="H268" s="4">
        <v>0</v>
      </c>
      <c r="I268" s="14">
        <v>11000</v>
      </c>
      <c r="J268" s="14">
        <v>315.7</v>
      </c>
      <c r="K268" s="14">
        <v>0</v>
      </c>
      <c r="L268" s="14">
        <v>334.4</v>
      </c>
      <c r="M268" s="14">
        <v>25</v>
      </c>
      <c r="N268" s="14">
        <f t="shared" si="10"/>
        <v>675.09999999999991</v>
      </c>
      <c r="O268" s="14">
        <f t="shared" si="9"/>
        <v>10324.9</v>
      </c>
    </row>
    <row r="269" spans="1:15" ht="24.75" customHeight="1" x14ac:dyDescent="0.25">
      <c r="A269" s="4">
        <v>261</v>
      </c>
      <c r="B269" s="4" t="s">
        <v>169</v>
      </c>
      <c r="C269" s="4" t="s">
        <v>994</v>
      </c>
      <c r="D269" s="4" t="s">
        <v>151</v>
      </c>
      <c r="E269" s="4" t="s">
        <v>726</v>
      </c>
      <c r="F269" s="4" t="s">
        <v>733</v>
      </c>
      <c r="G269" s="14">
        <v>11000</v>
      </c>
      <c r="H269" s="4">
        <v>0</v>
      </c>
      <c r="I269" s="14">
        <v>11000</v>
      </c>
      <c r="J269" s="14">
        <v>315.7</v>
      </c>
      <c r="K269" s="14">
        <v>0</v>
      </c>
      <c r="L269" s="14">
        <v>334.4</v>
      </c>
      <c r="M269" s="14">
        <v>25</v>
      </c>
      <c r="N269" s="14">
        <f>+J269+K269+L269+M269</f>
        <v>675.09999999999991</v>
      </c>
      <c r="O269" s="14">
        <f>+G269-N269</f>
        <v>10324.9</v>
      </c>
    </row>
    <row r="270" spans="1:15" ht="24.75" customHeight="1" x14ac:dyDescent="0.25">
      <c r="A270" s="4">
        <v>262</v>
      </c>
      <c r="B270" s="4" t="s">
        <v>548</v>
      </c>
      <c r="C270" s="4" t="s">
        <v>994</v>
      </c>
      <c r="D270" s="4" t="s">
        <v>21</v>
      </c>
      <c r="E270" s="4" t="s">
        <v>725</v>
      </c>
      <c r="F270" s="4" t="s">
        <v>734</v>
      </c>
      <c r="G270" s="14">
        <v>40000</v>
      </c>
      <c r="H270" s="4">
        <v>0</v>
      </c>
      <c r="I270" s="14">
        <v>40000</v>
      </c>
      <c r="J270" s="14">
        <f>+I270*2.87%</f>
        <v>1148</v>
      </c>
      <c r="K270" s="14">
        <v>442.65</v>
      </c>
      <c r="L270" s="14">
        <f>+I270*3.04%</f>
        <v>1216</v>
      </c>
      <c r="M270" s="14">
        <v>525</v>
      </c>
      <c r="N270" s="14">
        <f t="shared" si="10"/>
        <v>3331.65</v>
      </c>
      <c r="O270" s="14">
        <f t="shared" si="9"/>
        <v>36668.35</v>
      </c>
    </row>
    <row r="271" spans="1:15" ht="24.75" customHeight="1" x14ac:dyDescent="0.25">
      <c r="A271" s="4">
        <v>263</v>
      </c>
      <c r="B271" s="4" t="s">
        <v>1082</v>
      </c>
      <c r="C271" s="4" t="s">
        <v>994</v>
      </c>
      <c r="D271" s="4" t="s">
        <v>21</v>
      </c>
      <c r="E271" s="4" t="s">
        <v>727</v>
      </c>
      <c r="F271" s="4" t="s">
        <v>733</v>
      </c>
      <c r="G271" s="14">
        <v>40000</v>
      </c>
      <c r="H271" s="4">
        <v>0</v>
      </c>
      <c r="I271" s="14">
        <v>40000</v>
      </c>
      <c r="J271" s="14">
        <f>+I271*2.87%</f>
        <v>1148</v>
      </c>
      <c r="K271" s="14">
        <v>442.65</v>
      </c>
      <c r="L271" s="14">
        <f>+I271*3.04%</f>
        <v>1216</v>
      </c>
      <c r="M271" s="14">
        <v>425</v>
      </c>
      <c r="N271" s="14">
        <f t="shared" si="10"/>
        <v>3231.65</v>
      </c>
      <c r="O271" s="14">
        <f t="shared" si="9"/>
        <v>36768.35</v>
      </c>
    </row>
    <row r="272" spans="1:15" ht="24.75" customHeight="1" x14ac:dyDescent="0.25">
      <c r="A272" s="4">
        <v>264</v>
      </c>
      <c r="B272" s="4" t="s">
        <v>589</v>
      </c>
      <c r="C272" s="4" t="s">
        <v>994</v>
      </c>
      <c r="D272" s="4" t="s">
        <v>44</v>
      </c>
      <c r="E272" s="4" t="s">
        <v>726</v>
      </c>
      <c r="F272" s="4" t="s">
        <v>734</v>
      </c>
      <c r="G272" s="14">
        <v>21000</v>
      </c>
      <c r="H272" s="4">
        <v>0</v>
      </c>
      <c r="I272" s="14">
        <v>21000</v>
      </c>
      <c r="J272" s="14">
        <v>602.70000000000005</v>
      </c>
      <c r="K272" s="14">
        <v>0</v>
      </c>
      <c r="L272" s="14">
        <v>638.4</v>
      </c>
      <c r="M272" s="14">
        <v>1612.38</v>
      </c>
      <c r="N272" s="14">
        <f t="shared" si="10"/>
        <v>2853.48</v>
      </c>
      <c r="O272" s="14">
        <f t="shared" si="9"/>
        <v>18146.52</v>
      </c>
    </row>
    <row r="273" spans="1:15" ht="24.75" customHeight="1" x14ac:dyDescent="0.25">
      <c r="A273" s="4">
        <v>265</v>
      </c>
      <c r="B273" s="4" t="s">
        <v>615</v>
      </c>
      <c r="C273" s="4" t="s">
        <v>994</v>
      </c>
      <c r="D273" s="4" t="s">
        <v>21</v>
      </c>
      <c r="E273" s="4" t="s">
        <v>725</v>
      </c>
      <c r="F273" s="4" t="s">
        <v>733</v>
      </c>
      <c r="G273" s="14">
        <v>50000</v>
      </c>
      <c r="H273" s="4">
        <v>0</v>
      </c>
      <c r="I273" s="14">
        <v>50000</v>
      </c>
      <c r="J273" s="14">
        <v>1435</v>
      </c>
      <c r="K273" s="14">
        <v>1854</v>
      </c>
      <c r="L273" s="14">
        <v>1520</v>
      </c>
      <c r="M273" s="14">
        <v>1025</v>
      </c>
      <c r="N273" s="14">
        <f t="shared" si="10"/>
        <v>5834</v>
      </c>
      <c r="O273" s="14">
        <f t="shared" si="9"/>
        <v>44166</v>
      </c>
    </row>
    <row r="274" spans="1:15" ht="24.75" customHeight="1" x14ac:dyDescent="0.25">
      <c r="A274" s="4">
        <v>266</v>
      </c>
      <c r="B274" s="4" t="s">
        <v>616</v>
      </c>
      <c r="C274" s="4" t="s">
        <v>994</v>
      </c>
      <c r="D274" s="4" t="s">
        <v>151</v>
      </c>
      <c r="E274" s="4" t="s">
        <v>726</v>
      </c>
      <c r="F274" s="4" t="s">
        <v>733</v>
      </c>
      <c r="G274" s="14">
        <v>11000</v>
      </c>
      <c r="H274" s="4">
        <v>0</v>
      </c>
      <c r="I274" s="14">
        <v>11000</v>
      </c>
      <c r="J274" s="14">
        <v>315.7</v>
      </c>
      <c r="K274" s="14">
        <v>0</v>
      </c>
      <c r="L274" s="14">
        <v>334.4</v>
      </c>
      <c r="M274" s="31">
        <v>25</v>
      </c>
      <c r="N274" s="14">
        <f t="shared" si="10"/>
        <v>675.09999999999991</v>
      </c>
      <c r="O274" s="14">
        <f t="shared" si="9"/>
        <v>10324.9</v>
      </c>
    </row>
    <row r="275" spans="1:15" ht="24.75" customHeight="1" x14ac:dyDescent="0.25">
      <c r="A275" s="4">
        <v>267</v>
      </c>
      <c r="B275" s="4" t="s">
        <v>624</v>
      </c>
      <c r="C275" s="4" t="s">
        <v>994</v>
      </c>
      <c r="D275" s="4" t="s">
        <v>21</v>
      </c>
      <c r="E275" s="4" t="s">
        <v>727</v>
      </c>
      <c r="F275" s="4" t="s">
        <v>734</v>
      </c>
      <c r="G275" s="14">
        <v>45000</v>
      </c>
      <c r="H275" s="4">
        <v>0</v>
      </c>
      <c r="I275" s="14">
        <v>45000</v>
      </c>
      <c r="J275" s="14">
        <f>+I275*2.87%</f>
        <v>1291.5</v>
      </c>
      <c r="K275" s="14">
        <v>1148.33</v>
      </c>
      <c r="L275" s="14">
        <f>+I275*3.04%</f>
        <v>1368</v>
      </c>
      <c r="M275" s="14">
        <v>425</v>
      </c>
      <c r="N275" s="14">
        <f t="shared" si="10"/>
        <v>4232.83</v>
      </c>
      <c r="O275" s="14">
        <f t="shared" si="9"/>
        <v>40767.17</v>
      </c>
    </row>
    <row r="276" spans="1:15" s="61" customFormat="1" ht="24.75" customHeight="1" x14ac:dyDescent="0.25">
      <c r="A276" s="4">
        <v>268</v>
      </c>
      <c r="B276" s="59" t="s">
        <v>644</v>
      </c>
      <c r="C276" s="59" t="s">
        <v>994</v>
      </c>
      <c r="D276" s="59" t="s">
        <v>53</v>
      </c>
      <c r="E276" s="59" t="s">
        <v>725</v>
      </c>
      <c r="F276" s="59" t="s">
        <v>734</v>
      </c>
      <c r="G276" s="60">
        <v>60000</v>
      </c>
      <c r="H276" s="59">
        <v>0</v>
      </c>
      <c r="I276" s="60">
        <v>60000</v>
      </c>
      <c r="J276" s="60">
        <v>1722</v>
      </c>
      <c r="K276" s="14">
        <v>2851.72</v>
      </c>
      <c r="L276" s="60">
        <v>1824</v>
      </c>
      <c r="M276" s="62">
        <v>3299.76</v>
      </c>
      <c r="N276" s="60">
        <f t="shared" si="10"/>
        <v>9697.48</v>
      </c>
      <c r="O276" s="14">
        <f t="shared" si="9"/>
        <v>50302.520000000004</v>
      </c>
    </row>
    <row r="277" spans="1:15" ht="24.75" customHeight="1" x14ac:dyDescent="0.25">
      <c r="A277" s="4">
        <v>269</v>
      </c>
      <c r="B277" s="4" t="s">
        <v>671</v>
      </c>
      <c r="C277" s="4" t="s">
        <v>994</v>
      </c>
      <c r="D277" s="4" t="s">
        <v>21</v>
      </c>
      <c r="E277" s="4" t="s">
        <v>725</v>
      </c>
      <c r="F277" s="4" t="s">
        <v>733</v>
      </c>
      <c r="G277" s="14">
        <v>50000</v>
      </c>
      <c r="H277" s="4">
        <v>0</v>
      </c>
      <c r="I277" s="14">
        <v>50000</v>
      </c>
      <c r="J277" s="14">
        <v>1435</v>
      </c>
      <c r="K277" s="14">
        <v>1854</v>
      </c>
      <c r="L277" s="14">
        <v>1520</v>
      </c>
      <c r="M277" s="14">
        <v>2500</v>
      </c>
      <c r="N277" s="14">
        <f t="shared" si="10"/>
        <v>7309</v>
      </c>
      <c r="O277" s="14">
        <f t="shared" si="9"/>
        <v>42691</v>
      </c>
    </row>
    <row r="278" spans="1:15" ht="24.75" customHeight="1" x14ac:dyDescent="0.25">
      <c r="A278" s="4">
        <v>270</v>
      </c>
      <c r="B278" s="4" t="s">
        <v>692</v>
      </c>
      <c r="C278" s="4" t="s">
        <v>994</v>
      </c>
      <c r="D278" s="4" t="s">
        <v>21</v>
      </c>
      <c r="E278" s="4" t="s">
        <v>727</v>
      </c>
      <c r="F278" s="4" t="s">
        <v>733</v>
      </c>
      <c r="G278" s="14">
        <v>50000</v>
      </c>
      <c r="H278" s="4">
        <v>0</v>
      </c>
      <c r="I278" s="14">
        <v>50000</v>
      </c>
      <c r="J278" s="14">
        <v>1435</v>
      </c>
      <c r="K278" s="14">
        <v>1854</v>
      </c>
      <c r="L278" s="14">
        <v>1520</v>
      </c>
      <c r="M278" s="14">
        <v>425</v>
      </c>
      <c r="N278" s="14">
        <f t="shared" si="10"/>
        <v>5234</v>
      </c>
      <c r="O278" s="14">
        <f t="shared" si="9"/>
        <v>44766</v>
      </c>
    </row>
    <row r="279" spans="1:15" ht="24.75" customHeight="1" x14ac:dyDescent="0.25">
      <c r="A279" s="4">
        <v>271</v>
      </c>
      <c r="B279" s="4" t="s">
        <v>693</v>
      </c>
      <c r="C279" s="4" t="s">
        <v>994</v>
      </c>
      <c r="D279" s="4" t="s">
        <v>694</v>
      </c>
      <c r="E279" s="4" t="s">
        <v>726</v>
      </c>
      <c r="F279" s="4" t="s">
        <v>733</v>
      </c>
      <c r="G279" s="14">
        <v>19000</v>
      </c>
      <c r="H279" s="4">
        <v>0</v>
      </c>
      <c r="I279" s="14">
        <v>19000</v>
      </c>
      <c r="J279" s="14">
        <v>545.29999999999995</v>
      </c>
      <c r="K279" s="14">
        <v>0</v>
      </c>
      <c r="L279" s="14">
        <v>577.6</v>
      </c>
      <c r="M279" s="14">
        <v>25</v>
      </c>
      <c r="N279" s="14">
        <f t="shared" si="10"/>
        <v>1147.9000000000001</v>
      </c>
      <c r="O279" s="14">
        <f t="shared" si="9"/>
        <v>17852.099999999999</v>
      </c>
    </row>
    <row r="280" spans="1:15" ht="24.75" customHeight="1" x14ac:dyDescent="0.25">
      <c r="A280" s="4">
        <v>272</v>
      </c>
      <c r="B280" s="4" t="s">
        <v>696</v>
      </c>
      <c r="C280" s="4" t="s">
        <v>994</v>
      </c>
      <c r="D280" s="4" t="s">
        <v>21</v>
      </c>
      <c r="E280" s="4" t="s">
        <v>727</v>
      </c>
      <c r="F280" s="4" t="s">
        <v>733</v>
      </c>
      <c r="G280" s="14">
        <v>50000</v>
      </c>
      <c r="H280" s="4">
        <v>0</v>
      </c>
      <c r="I280" s="14">
        <v>50000</v>
      </c>
      <c r="J280" s="14">
        <v>1435</v>
      </c>
      <c r="K280" s="14">
        <v>1854</v>
      </c>
      <c r="L280" s="14">
        <v>1520</v>
      </c>
      <c r="M280" s="14">
        <v>3938.54</v>
      </c>
      <c r="N280" s="14">
        <f t="shared" si="10"/>
        <v>8747.5400000000009</v>
      </c>
      <c r="O280" s="14">
        <f t="shared" si="9"/>
        <v>41252.46</v>
      </c>
    </row>
    <row r="281" spans="1:15" ht="24.75" customHeight="1" x14ac:dyDescent="0.25">
      <c r="A281" s="4">
        <v>273</v>
      </c>
      <c r="B281" s="4" t="s">
        <v>721</v>
      </c>
      <c r="C281" s="4" t="s">
        <v>994</v>
      </c>
      <c r="D281" s="4" t="s">
        <v>95</v>
      </c>
      <c r="E281" s="4" t="s">
        <v>726</v>
      </c>
      <c r="F281" s="4" t="s">
        <v>733</v>
      </c>
      <c r="G281" s="14">
        <v>40000</v>
      </c>
      <c r="H281" s="4">
        <v>0</v>
      </c>
      <c r="I281" s="14">
        <v>40000</v>
      </c>
      <c r="J281" s="14">
        <v>1148</v>
      </c>
      <c r="K281" s="14">
        <v>442.65</v>
      </c>
      <c r="L281" s="14">
        <v>1216</v>
      </c>
      <c r="M281" s="14">
        <v>425</v>
      </c>
      <c r="N281" s="14">
        <f t="shared" si="10"/>
        <v>3231.65</v>
      </c>
      <c r="O281" s="14">
        <f t="shared" si="9"/>
        <v>36768.35</v>
      </c>
    </row>
    <row r="282" spans="1:15" ht="24.75" customHeight="1" x14ac:dyDescent="0.25">
      <c r="A282" s="4">
        <v>274</v>
      </c>
      <c r="B282" s="4" t="s">
        <v>1204</v>
      </c>
      <c r="C282" s="4" t="s">
        <v>994</v>
      </c>
      <c r="D282" s="4" t="s">
        <v>291</v>
      </c>
      <c r="E282" s="4" t="s">
        <v>726</v>
      </c>
      <c r="F282" s="4" t="s">
        <v>733</v>
      </c>
      <c r="G282" s="14">
        <v>10000</v>
      </c>
      <c r="H282" s="4">
        <v>0</v>
      </c>
      <c r="I282" s="14">
        <v>10000</v>
      </c>
      <c r="J282" s="14">
        <v>287</v>
      </c>
      <c r="K282" s="14">
        <v>0</v>
      </c>
      <c r="L282" s="14">
        <v>304</v>
      </c>
      <c r="M282" s="14">
        <v>25</v>
      </c>
      <c r="N282" s="14">
        <f t="shared" si="10"/>
        <v>616</v>
      </c>
      <c r="O282" s="14">
        <f t="shared" si="9"/>
        <v>9384</v>
      </c>
    </row>
    <row r="283" spans="1:15" ht="24.75" customHeight="1" x14ac:dyDescent="0.25">
      <c r="A283" s="4">
        <v>275</v>
      </c>
      <c r="B283" t="s">
        <v>1218</v>
      </c>
      <c r="C283" s="4" t="s">
        <v>994</v>
      </c>
      <c r="D283" s="4" t="s">
        <v>291</v>
      </c>
      <c r="E283" s="4" t="s">
        <v>726</v>
      </c>
      <c r="F283" s="4" t="s">
        <v>733</v>
      </c>
      <c r="G283" s="14">
        <v>11000</v>
      </c>
      <c r="H283" s="4">
        <v>0</v>
      </c>
      <c r="I283" s="14">
        <v>11000</v>
      </c>
      <c r="J283" s="14">
        <v>315.7</v>
      </c>
      <c r="K283" s="14">
        <v>0</v>
      </c>
      <c r="L283" s="14">
        <v>334.4</v>
      </c>
      <c r="M283" s="14">
        <v>25</v>
      </c>
      <c r="N283" s="14">
        <f t="shared" si="10"/>
        <v>675.09999999999991</v>
      </c>
      <c r="O283" s="14">
        <f t="shared" si="9"/>
        <v>10324.9</v>
      </c>
    </row>
    <row r="284" spans="1:15" ht="24.75" customHeight="1" x14ac:dyDescent="0.25">
      <c r="A284" s="4">
        <v>276</v>
      </c>
      <c r="B284" t="s">
        <v>1296</v>
      </c>
      <c r="C284" s="4" t="s">
        <v>994</v>
      </c>
      <c r="D284" s="4" t="s">
        <v>291</v>
      </c>
      <c r="E284" s="4" t="s">
        <v>726</v>
      </c>
      <c r="F284" s="4" t="s">
        <v>733</v>
      </c>
      <c r="G284" s="31">
        <v>11000</v>
      </c>
      <c r="H284" s="4">
        <v>0</v>
      </c>
      <c r="I284" s="14">
        <v>11000</v>
      </c>
      <c r="J284" s="14">
        <f>+I284*2.87%</f>
        <v>315.7</v>
      </c>
      <c r="K284" s="14">
        <v>0</v>
      </c>
      <c r="L284" s="14">
        <f>+I284*3.04%</f>
        <v>334.4</v>
      </c>
      <c r="M284" s="14">
        <v>25</v>
      </c>
      <c r="N284" s="14">
        <f t="shared" si="10"/>
        <v>675.09999999999991</v>
      </c>
      <c r="O284" s="14">
        <f t="shared" si="9"/>
        <v>10324.9</v>
      </c>
    </row>
    <row r="285" spans="1:15" ht="24.75" customHeight="1" x14ac:dyDescent="0.25">
      <c r="A285" s="4">
        <v>277</v>
      </c>
      <c r="B285" t="s">
        <v>1297</v>
      </c>
      <c r="C285" s="4" t="s">
        <v>994</v>
      </c>
      <c r="D285" s="4" t="s">
        <v>291</v>
      </c>
      <c r="E285" s="4" t="s">
        <v>726</v>
      </c>
      <c r="F285" s="4" t="s">
        <v>733</v>
      </c>
      <c r="G285" s="31">
        <v>11000</v>
      </c>
      <c r="H285" s="4">
        <v>0</v>
      </c>
      <c r="I285" s="14">
        <v>11000</v>
      </c>
      <c r="J285" s="14">
        <f>+I285*2.87%</f>
        <v>315.7</v>
      </c>
      <c r="K285" s="14">
        <v>0</v>
      </c>
      <c r="L285" s="14">
        <f>+I285*3.04%</f>
        <v>334.4</v>
      </c>
      <c r="M285" s="14">
        <v>25</v>
      </c>
      <c r="N285" s="14">
        <f t="shared" si="10"/>
        <v>675.09999999999991</v>
      </c>
      <c r="O285" s="14">
        <f t="shared" si="9"/>
        <v>10324.9</v>
      </c>
    </row>
    <row r="286" spans="1:15" ht="24.75" customHeight="1" x14ac:dyDescent="0.25">
      <c r="A286" s="4">
        <v>278</v>
      </c>
      <c r="B286" t="s">
        <v>1305</v>
      </c>
      <c r="C286" s="4" t="s">
        <v>994</v>
      </c>
      <c r="D286" s="4" t="s">
        <v>291</v>
      </c>
      <c r="E286" s="4" t="s">
        <v>726</v>
      </c>
      <c r="F286" s="4" t="s">
        <v>733</v>
      </c>
      <c r="G286" s="31">
        <v>20000</v>
      </c>
      <c r="H286" s="4">
        <v>0</v>
      </c>
      <c r="I286" s="14">
        <v>20000</v>
      </c>
      <c r="J286" s="14">
        <v>574</v>
      </c>
      <c r="K286" s="14">
        <v>0</v>
      </c>
      <c r="L286" s="14">
        <v>608</v>
      </c>
      <c r="M286" s="14">
        <v>25</v>
      </c>
      <c r="N286" s="14">
        <f t="shared" si="10"/>
        <v>1207</v>
      </c>
      <c r="O286" s="14">
        <f t="shared" si="9"/>
        <v>18793</v>
      </c>
    </row>
    <row r="287" spans="1:15" ht="24.75" customHeight="1" x14ac:dyDescent="0.25">
      <c r="A287" s="4">
        <v>279</v>
      </c>
      <c r="B287" s="4" t="s">
        <v>41</v>
      </c>
      <c r="C287" s="4" t="s">
        <v>1120</v>
      </c>
      <c r="D287" s="4" t="s">
        <v>90</v>
      </c>
      <c r="E287" s="4" t="s">
        <v>725</v>
      </c>
      <c r="F287" s="4" t="s">
        <v>733</v>
      </c>
      <c r="G287" s="14">
        <v>50000</v>
      </c>
      <c r="H287" s="4">
        <v>0</v>
      </c>
      <c r="I287" s="14">
        <v>50000</v>
      </c>
      <c r="J287" s="14">
        <v>1435</v>
      </c>
      <c r="K287" s="14">
        <v>1854</v>
      </c>
      <c r="L287" s="14">
        <v>1520</v>
      </c>
      <c r="M287" s="14">
        <v>4746.22</v>
      </c>
      <c r="N287" s="14">
        <f t="shared" si="10"/>
        <v>9555.2200000000012</v>
      </c>
      <c r="O287" s="14">
        <f t="shared" si="9"/>
        <v>40444.78</v>
      </c>
    </row>
    <row r="288" spans="1:15" ht="24.75" customHeight="1" x14ac:dyDescent="0.25">
      <c r="A288" s="4">
        <v>280</v>
      </c>
      <c r="B288" s="4" t="s">
        <v>172</v>
      </c>
      <c r="C288" s="4" t="s">
        <v>1120</v>
      </c>
      <c r="D288" s="4" t="s">
        <v>21</v>
      </c>
      <c r="E288" s="4" t="s">
        <v>727</v>
      </c>
      <c r="F288" s="4" t="s">
        <v>734</v>
      </c>
      <c r="G288" s="14">
        <v>40000</v>
      </c>
      <c r="H288" s="4">
        <v>0</v>
      </c>
      <c r="I288" s="14">
        <v>40000</v>
      </c>
      <c r="J288" s="14">
        <f>+I288*2.87%</f>
        <v>1148</v>
      </c>
      <c r="K288" s="14">
        <v>442.65</v>
      </c>
      <c r="L288" s="14">
        <f>+I288*3.04%</f>
        <v>1216</v>
      </c>
      <c r="M288" s="14">
        <v>15487.9</v>
      </c>
      <c r="N288" s="14">
        <f t="shared" si="10"/>
        <v>18294.55</v>
      </c>
      <c r="O288" s="14">
        <f t="shared" si="9"/>
        <v>21705.45</v>
      </c>
    </row>
    <row r="289" spans="1:15" ht="24.75" customHeight="1" x14ac:dyDescent="0.25">
      <c r="A289" s="4">
        <v>281</v>
      </c>
      <c r="B289" s="4" t="s">
        <v>161</v>
      </c>
      <c r="C289" s="4" t="s">
        <v>1120</v>
      </c>
      <c r="D289" s="4" t="s">
        <v>21</v>
      </c>
      <c r="E289" s="4" t="s">
        <v>727</v>
      </c>
      <c r="F289" s="4" t="s">
        <v>733</v>
      </c>
      <c r="G289" s="14">
        <v>35000</v>
      </c>
      <c r="H289" s="4">
        <v>0</v>
      </c>
      <c r="I289" s="14">
        <v>35000</v>
      </c>
      <c r="J289" s="14">
        <v>1004.5</v>
      </c>
      <c r="K289" s="14">
        <v>0</v>
      </c>
      <c r="L289" s="14">
        <v>1064</v>
      </c>
      <c r="M289" s="14">
        <v>425</v>
      </c>
      <c r="N289" s="14">
        <f t="shared" si="10"/>
        <v>2493.5</v>
      </c>
      <c r="O289" s="14">
        <f t="shared" si="9"/>
        <v>32506.5</v>
      </c>
    </row>
    <row r="290" spans="1:15" ht="24.75" customHeight="1" x14ac:dyDescent="0.25">
      <c r="A290" s="4">
        <v>282</v>
      </c>
      <c r="B290" s="4" t="s">
        <v>56</v>
      </c>
      <c r="C290" s="4" t="s">
        <v>1120</v>
      </c>
      <c r="D290" s="4" t="s">
        <v>21</v>
      </c>
      <c r="E290" s="4" t="s">
        <v>727</v>
      </c>
      <c r="F290" s="4" t="s">
        <v>733</v>
      </c>
      <c r="G290" s="14">
        <v>50000</v>
      </c>
      <c r="H290" s="4">
        <v>0</v>
      </c>
      <c r="I290" s="14">
        <v>50000</v>
      </c>
      <c r="J290" s="14">
        <v>1435</v>
      </c>
      <c r="K290" s="14">
        <v>1615.89</v>
      </c>
      <c r="L290" s="14">
        <v>1520</v>
      </c>
      <c r="M290" s="31">
        <v>6098.18</v>
      </c>
      <c r="N290" s="14">
        <f t="shared" si="10"/>
        <v>10669.07</v>
      </c>
      <c r="O290" s="14">
        <f t="shared" si="9"/>
        <v>39330.93</v>
      </c>
    </row>
    <row r="291" spans="1:15" ht="24.75" customHeight="1" x14ac:dyDescent="0.25">
      <c r="A291" s="4">
        <v>283</v>
      </c>
      <c r="B291" s="4" t="s">
        <v>62</v>
      </c>
      <c r="C291" s="4" t="s">
        <v>1120</v>
      </c>
      <c r="D291" s="4" t="s">
        <v>21</v>
      </c>
      <c r="E291" s="4" t="s">
        <v>725</v>
      </c>
      <c r="F291" s="4" t="s">
        <v>733</v>
      </c>
      <c r="G291" s="14">
        <v>50000</v>
      </c>
      <c r="H291" s="4">
        <v>0</v>
      </c>
      <c r="I291" s="14">
        <v>50000</v>
      </c>
      <c r="J291" s="14">
        <v>1435</v>
      </c>
      <c r="K291" s="14">
        <v>1615.89</v>
      </c>
      <c r="L291" s="14">
        <v>1520</v>
      </c>
      <c r="M291" s="31">
        <v>2512.38</v>
      </c>
      <c r="N291" s="14">
        <f t="shared" si="10"/>
        <v>7083.27</v>
      </c>
      <c r="O291" s="14">
        <f t="shared" si="9"/>
        <v>42916.729999999996</v>
      </c>
    </row>
    <row r="292" spans="1:15" ht="24.75" customHeight="1" x14ac:dyDescent="0.25">
      <c r="A292" s="4">
        <v>284</v>
      </c>
      <c r="B292" s="4" t="s">
        <v>73</v>
      </c>
      <c r="C292" s="4" t="s">
        <v>1120</v>
      </c>
      <c r="D292" s="4" t="s">
        <v>27</v>
      </c>
      <c r="E292" s="4" t="s">
        <v>725</v>
      </c>
      <c r="F292" s="4" t="s">
        <v>734</v>
      </c>
      <c r="G292" s="14">
        <v>50000</v>
      </c>
      <c r="H292" s="4">
        <v>0</v>
      </c>
      <c r="I292" s="14">
        <v>50000</v>
      </c>
      <c r="J292" s="14">
        <v>1435</v>
      </c>
      <c r="K292" s="14">
        <v>1615.89</v>
      </c>
      <c r="L292" s="14">
        <v>1520</v>
      </c>
      <c r="M292" s="31">
        <v>4337.38</v>
      </c>
      <c r="N292" s="14">
        <f t="shared" si="10"/>
        <v>8908.27</v>
      </c>
      <c r="O292" s="14">
        <f t="shared" si="9"/>
        <v>41091.729999999996</v>
      </c>
    </row>
    <row r="293" spans="1:15" ht="24.75" customHeight="1" x14ac:dyDescent="0.25">
      <c r="A293" s="4">
        <v>285</v>
      </c>
      <c r="B293" s="4" t="s">
        <v>74</v>
      </c>
      <c r="C293" s="4" t="s">
        <v>1120</v>
      </c>
      <c r="D293" s="4" t="s">
        <v>21</v>
      </c>
      <c r="E293" s="4" t="s">
        <v>727</v>
      </c>
      <c r="F293" s="4" t="s">
        <v>733</v>
      </c>
      <c r="G293" s="14">
        <v>50000</v>
      </c>
      <c r="H293" s="4">
        <v>0</v>
      </c>
      <c r="I293" s="14">
        <v>50000</v>
      </c>
      <c r="J293" s="14">
        <v>1435</v>
      </c>
      <c r="K293" s="14">
        <v>1854</v>
      </c>
      <c r="L293" s="14">
        <v>1520</v>
      </c>
      <c r="M293" s="14">
        <v>6744.36</v>
      </c>
      <c r="N293" s="14">
        <f t="shared" si="10"/>
        <v>11553.36</v>
      </c>
      <c r="O293" s="14">
        <f t="shared" si="9"/>
        <v>38446.639999999999</v>
      </c>
    </row>
    <row r="294" spans="1:15" ht="24.75" customHeight="1" x14ac:dyDescent="0.25">
      <c r="A294" s="4">
        <v>286</v>
      </c>
      <c r="B294" s="4" t="s">
        <v>1037</v>
      </c>
      <c r="C294" s="4" t="s">
        <v>1120</v>
      </c>
      <c r="D294" s="4" t="s">
        <v>21</v>
      </c>
      <c r="E294" s="4" t="s">
        <v>727</v>
      </c>
      <c r="F294" s="4" t="s">
        <v>734</v>
      </c>
      <c r="G294" s="14">
        <v>50000</v>
      </c>
      <c r="H294" s="4">
        <v>0</v>
      </c>
      <c r="I294" s="14">
        <v>50000</v>
      </c>
      <c r="J294" s="14">
        <v>1435</v>
      </c>
      <c r="K294" s="14">
        <v>1854</v>
      </c>
      <c r="L294" s="14">
        <v>1520</v>
      </c>
      <c r="M294" s="14">
        <v>29682.959999999999</v>
      </c>
      <c r="N294" s="14">
        <f t="shared" si="10"/>
        <v>34491.96</v>
      </c>
      <c r="O294" s="14">
        <f t="shared" si="9"/>
        <v>15508.04</v>
      </c>
    </row>
    <row r="295" spans="1:15" ht="24.75" customHeight="1" x14ac:dyDescent="0.25">
      <c r="A295" s="4">
        <v>287</v>
      </c>
      <c r="B295" s="1" t="s">
        <v>1049</v>
      </c>
      <c r="C295" s="4" t="s">
        <v>1120</v>
      </c>
      <c r="D295" s="4" t="s">
        <v>291</v>
      </c>
      <c r="E295" s="4" t="s">
        <v>726</v>
      </c>
      <c r="F295" s="4" t="s">
        <v>733</v>
      </c>
      <c r="G295" s="14">
        <v>11000</v>
      </c>
      <c r="H295" s="4">
        <v>0</v>
      </c>
      <c r="I295" s="14">
        <v>11000</v>
      </c>
      <c r="J295" s="14">
        <v>315.7</v>
      </c>
      <c r="K295" s="14">
        <v>0</v>
      </c>
      <c r="L295" s="14">
        <v>334.4</v>
      </c>
      <c r="M295" s="14">
        <v>25</v>
      </c>
      <c r="N295" s="14">
        <f t="shared" si="10"/>
        <v>675.09999999999991</v>
      </c>
      <c r="O295" s="14">
        <f t="shared" si="9"/>
        <v>10324.9</v>
      </c>
    </row>
    <row r="296" spans="1:15" ht="24.75" customHeight="1" x14ac:dyDescent="0.25">
      <c r="A296" s="4">
        <v>288</v>
      </c>
      <c r="B296" s="4" t="s">
        <v>103</v>
      </c>
      <c r="C296" s="4" t="s">
        <v>1120</v>
      </c>
      <c r="D296" s="4" t="s">
        <v>21</v>
      </c>
      <c r="E296" s="4" t="s">
        <v>727</v>
      </c>
      <c r="F296" s="4" t="s">
        <v>733</v>
      </c>
      <c r="G296" s="14">
        <v>50000</v>
      </c>
      <c r="H296" s="4">
        <v>0</v>
      </c>
      <c r="I296" s="14">
        <v>50000</v>
      </c>
      <c r="J296" s="31">
        <v>1435</v>
      </c>
      <c r="K296" s="14">
        <v>1854</v>
      </c>
      <c r="L296" s="14">
        <v>1520</v>
      </c>
      <c r="M296" s="31">
        <v>1325</v>
      </c>
      <c r="N296" s="14">
        <f t="shared" si="10"/>
        <v>6134</v>
      </c>
      <c r="O296" s="14">
        <f t="shared" si="9"/>
        <v>43866</v>
      </c>
    </row>
    <row r="297" spans="1:15" ht="24.75" customHeight="1" x14ac:dyDescent="0.25">
      <c r="A297" s="4">
        <v>289</v>
      </c>
      <c r="B297" s="4" t="s">
        <v>104</v>
      </c>
      <c r="C297" s="4" t="s">
        <v>1120</v>
      </c>
      <c r="D297" s="4" t="s">
        <v>21</v>
      </c>
      <c r="E297" s="4" t="s">
        <v>727</v>
      </c>
      <c r="F297" s="4" t="s">
        <v>733</v>
      </c>
      <c r="G297" s="14">
        <v>50000</v>
      </c>
      <c r="H297" s="4">
        <v>0</v>
      </c>
      <c r="I297" s="14">
        <v>50000</v>
      </c>
      <c r="J297" s="14">
        <v>1435</v>
      </c>
      <c r="K297" s="14">
        <v>1854</v>
      </c>
      <c r="L297" s="14">
        <v>1520</v>
      </c>
      <c r="M297" s="14">
        <v>1025</v>
      </c>
      <c r="N297" s="14">
        <f t="shared" si="10"/>
        <v>5834</v>
      </c>
      <c r="O297" s="14">
        <f t="shared" si="9"/>
        <v>44166</v>
      </c>
    </row>
    <row r="298" spans="1:15" ht="24.75" customHeight="1" x14ac:dyDescent="0.25">
      <c r="A298" s="4">
        <v>290</v>
      </c>
      <c r="B298" s="4" t="s">
        <v>141</v>
      </c>
      <c r="C298" s="4" t="s">
        <v>1120</v>
      </c>
      <c r="D298" s="4" t="s">
        <v>36</v>
      </c>
      <c r="E298" s="4" t="s">
        <v>725</v>
      </c>
      <c r="F298" s="4" t="s">
        <v>733</v>
      </c>
      <c r="G298" s="14">
        <v>50000</v>
      </c>
      <c r="H298" s="4">
        <v>0</v>
      </c>
      <c r="I298" s="14">
        <v>50000</v>
      </c>
      <c r="J298" s="14">
        <v>1435</v>
      </c>
      <c r="K298" s="14">
        <v>1854</v>
      </c>
      <c r="L298" s="14">
        <v>1520</v>
      </c>
      <c r="M298" s="14">
        <v>1025</v>
      </c>
      <c r="N298" s="14">
        <f t="shared" si="10"/>
        <v>5834</v>
      </c>
      <c r="O298" s="14">
        <f t="shared" si="9"/>
        <v>44166</v>
      </c>
    </row>
    <row r="299" spans="1:15" ht="24.75" customHeight="1" x14ac:dyDescent="0.25">
      <c r="A299" s="4">
        <v>291</v>
      </c>
      <c r="B299" s="4" t="s">
        <v>194</v>
      </c>
      <c r="C299" s="4" t="s">
        <v>1120</v>
      </c>
      <c r="D299" s="4" t="s">
        <v>140</v>
      </c>
      <c r="E299" s="4" t="s">
        <v>726</v>
      </c>
      <c r="F299" s="4" t="s">
        <v>733</v>
      </c>
      <c r="G299" s="14">
        <v>11000</v>
      </c>
      <c r="H299" s="4">
        <v>0</v>
      </c>
      <c r="I299" s="14">
        <v>11000</v>
      </c>
      <c r="J299" s="14">
        <v>315.7</v>
      </c>
      <c r="K299" s="14">
        <v>0</v>
      </c>
      <c r="L299" s="14">
        <v>334.4</v>
      </c>
      <c r="M299" s="14">
        <v>4186.0600000000004</v>
      </c>
      <c r="N299" s="14">
        <f t="shared" si="10"/>
        <v>4836.16</v>
      </c>
      <c r="O299" s="14">
        <f t="shared" si="9"/>
        <v>6163.84</v>
      </c>
    </row>
    <row r="300" spans="1:15" ht="24.75" customHeight="1" x14ac:dyDescent="0.25">
      <c r="A300" s="4">
        <v>292</v>
      </c>
      <c r="B300" s="4" t="s">
        <v>215</v>
      </c>
      <c r="C300" s="4" t="s">
        <v>1120</v>
      </c>
      <c r="D300" s="4" t="s">
        <v>151</v>
      </c>
      <c r="E300" s="4" t="s">
        <v>726</v>
      </c>
      <c r="F300" s="4" t="s">
        <v>733</v>
      </c>
      <c r="G300" s="14">
        <v>11000</v>
      </c>
      <c r="H300" s="4">
        <v>0</v>
      </c>
      <c r="I300" s="14">
        <v>11000</v>
      </c>
      <c r="J300" s="14">
        <v>315.7</v>
      </c>
      <c r="K300" s="14">
        <v>0</v>
      </c>
      <c r="L300" s="14">
        <v>334.4</v>
      </c>
      <c r="M300" s="14">
        <v>25</v>
      </c>
      <c r="N300" s="14">
        <f t="shared" si="10"/>
        <v>675.09999999999991</v>
      </c>
      <c r="O300" s="14">
        <f t="shared" si="9"/>
        <v>10324.9</v>
      </c>
    </row>
    <row r="301" spans="1:15" ht="24.75" customHeight="1" x14ac:dyDescent="0.25">
      <c r="A301" s="4">
        <v>293</v>
      </c>
      <c r="B301" s="4" t="s">
        <v>223</v>
      </c>
      <c r="C301" s="4" t="s">
        <v>1120</v>
      </c>
      <c r="D301" s="4" t="s">
        <v>149</v>
      </c>
      <c r="E301" s="4" t="s">
        <v>727</v>
      </c>
      <c r="F301" s="4" t="s">
        <v>733</v>
      </c>
      <c r="G301" s="14">
        <v>31500</v>
      </c>
      <c r="H301" s="4">
        <v>0</v>
      </c>
      <c r="I301" s="14">
        <v>31500</v>
      </c>
      <c r="J301" s="14">
        <v>904.05</v>
      </c>
      <c r="K301" s="14">
        <v>0</v>
      </c>
      <c r="L301" s="14">
        <v>957.6</v>
      </c>
      <c r="M301" s="14">
        <v>1925</v>
      </c>
      <c r="N301" s="14">
        <f t="shared" si="10"/>
        <v>3786.65</v>
      </c>
      <c r="O301" s="14">
        <f t="shared" si="9"/>
        <v>27713.35</v>
      </c>
    </row>
    <row r="302" spans="1:15" ht="24.75" customHeight="1" x14ac:dyDescent="0.25">
      <c r="A302" s="4">
        <v>294</v>
      </c>
      <c r="B302" s="4" t="s">
        <v>230</v>
      </c>
      <c r="C302" s="4" t="s">
        <v>1120</v>
      </c>
      <c r="D302" s="4" t="s">
        <v>151</v>
      </c>
      <c r="E302" s="4" t="s">
        <v>726</v>
      </c>
      <c r="F302" s="4" t="s">
        <v>733</v>
      </c>
      <c r="G302" s="14">
        <v>11000</v>
      </c>
      <c r="H302" s="4">
        <v>0</v>
      </c>
      <c r="I302" s="14">
        <v>11000</v>
      </c>
      <c r="J302" s="14">
        <v>315.7</v>
      </c>
      <c r="K302" s="14">
        <v>0</v>
      </c>
      <c r="L302" s="14">
        <v>334.4</v>
      </c>
      <c r="M302" s="14">
        <v>25</v>
      </c>
      <c r="N302" s="14">
        <f t="shared" si="10"/>
        <v>675.09999999999991</v>
      </c>
      <c r="O302" s="14">
        <f t="shared" si="9"/>
        <v>10324.9</v>
      </c>
    </row>
    <row r="303" spans="1:15" ht="24.75" customHeight="1" x14ac:dyDescent="0.25">
      <c r="A303" s="4">
        <v>295</v>
      </c>
      <c r="B303" s="4" t="s">
        <v>231</v>
      </c>
      <c r="C303" s="4" t="s">
        <v>1120</v>
      </c>
      <c r="D303" s="4" t="s">
        <v>151</v>
      </c>
      <c r="E303" s="4" t="s">
        <v>726</v>
      </c>
      <c r="F303" s="4" t="s">
        <v>733</v>
      </c>
      <c r="G303" s="14">
        <v>11000</v>
      </c>
      <c r="H303" s="4">
        <v>0</v>
      </c>
      <c r="I303" s="14">
        <v>11000</v>
      </c>
      <c r="J303" s="14">
        <v>315.7</v>
      </c>
      <c r="K303" s="14">
        <v>0</v>
      </c>
      <c r="L303" s="14">
        <v>334.4</v>
      </c>
      <c r="M303" s="14">
        <v>25</v>
      </c>
      <c r="N303" s="14">
        <f t="shared" si="10"/>
        <v>675.09999999999991</v>
      </c>
      <c r="O303" s="14">
        <f t="shared" si="9"/>
        <v>10324.9</v>
      </c>
    </row>
    <row r="304" spans="1:15" ht="24.75" customHeight="1" x14ac:dyDescent="0.25">
      <c r="A304" s="4">
        <v>296</v>
      </c>
      <c r="B304" s="4" t="s">
        <v>252</v>
      </c>
      <c r="C304" s="4" t="s">
        <v>1120</v>
      </c>
      <c r="D304" s="4" t="s">
        <v>151</v>
      </c>
      <c r="E304" s="4" t="s">
        <v>726</v>
      </c>
      <c r="F304" s="4" t="s">
        <v>733</v>
      </c>
      <c r="G304" s="14">
        <v>11000</v>
      </c>
      <c r="H304" s="4">
        <v>0</v>
      </c>
      <c r="I304" s="14">
        <v>11000</v>
      </c>
      <c r="J304" s="14">
        <v>315.7</v>
      </c>
      <c r="K304" s="14">
        <v>0</v>
      </c>
      <c r="L304" s="14">
        <v>334.4</v>
      </c>
      <c r="M304" s="14">
        <v>25</v>
      </c>
      <c r="N304" s="14">
        <f t="shared" si="10"/>
        <v>675.09999999999991</v>
      </c>
      <c r="O304" s="14">
        <f t="shared" si="9"/>
        <v>10324.9</v>
      </c>
    </row>
    <row r="305" spans="1:230" ht="24.75" customHeight="1" x14ac:dyDescent="0.25">
      <c r="A305" s="4">
        <v>297</v>
      </c>
      <c r="B305" s="4" t="s">
        <v>265</v>
      </c>
      <c r="C305" s="4" t="s">
        <v>1120</v>
      </c>
      <c r="D305" s="4" t="s">
        <v>44</v>
      </c>
      <c r="E305" s="4" t="s">
        <v>725</v>
      </c>
      <c r="F305" s="4" t="s">
        <v>734</v>
      </c>
      <c r="G305" s="14">
        <v>22050</v>
      </c>
      <c r="H305" s="4">
        <v>0</v>
      </c>
      <c r="I305" s="14">
        <v>22050</v>
      </c>
      <c r="J305" s="14">
        <v>632.84</v>
      </c>
      <c r="K305" s="14">
        <v>0</v>
      </c>
      <c r="L305" s="14">
        <v>670.32</v>
      </c>
      <c r="M305" s="14">
        <v>25</v>
      </c>
      <c r="N305" s="14">
        <f t="shared" si="10"/>
        <v>1328.16</v>
      </c>
      <c r="O305" s="14">
        <f t="shared" si="9"/>
        <v>20721.84</v>
      </c>
    </row>
    <row r="306" spans="1:230" ht="24.75" customHeight="1" x14ac:dyDescent="0.25">
      <c r="A306" s="4">
        <v>298</v>
      </c>
      <c r="B306" s="4" t="s">
        <v>277</v>
      </c>
      <c r="C306" s="4" t="s">
        <v>1120</v>
      </c>
      <c r="D306" s="4" t="s">
        <v>151</v>
      </c>
      <c r="E306" s="4" t="s">
        <v>726</v>
      </c>
      <c r="F306" s="4" t="s">
        <v>733</v>
      </c>
      <c r="G306" s="14">
        <v>11000</v>
      </c>
      <c r="H306" s="4">
        <v>0</v>
      </c>
      <c r="I306" s="14">
        <v>11000</v>
      </c>
      <c r="J306" s="14">
        <v>315.7</v>
      </c>
      <c r="K306" s="14">
        <v>0</v>
      </c>
      <c r="L306" s="14">
        <v>334.4</v>
      </c>
      <c r="M306" s="14">
        <v>25</v>
      </c>
      <c r="N306" s="14">
        <f t="shared" si="10"/>
        <v>675.09999999999991</v>
      </c>
      <c r="O306" s="14">
        <f t="shared" si="9"/>
        <v>10324.9</v>
      </c>
    </row>
    <row r="307" spans="1:230" ht="24.75" customHeight="1" x14ac:dyDescent="0.25">
      <c r="A307" s="4">
        <v>299</v>
      </c>
      <c r="B307" s="4" t="s">
        <v>312</v>
      </c>
      <c r="C307" s="4" t="s">
        <v>1120</v>
      </c>
      <c r="D307" s="4" t="s">
        <v>151</v>
      </c>
      <c r="E307" s="4" t="s">
        <v>726</v>
      </c>
      <c r="F307" s="4" t="s">
        <v>733</v>
      </c>
      <c r="G307" s="14">
        <v>11000</v>
      </c>
      <c r="H307" s="4">
        <v>0</v>
      </c>
      <c r="I307" s="14">
        <v>11000</v>
      </c>
      <c r="J307" s="14">
        <v>315.7</v>
      </c>
      <c r="K307" s="14">
        <v>0</v>
      </c>
      <c r="L307" s="14">
        <v>334.4</v>
      </c>
      <c r="M307" s="14">
        <v>25</v>
      </c>
      <c r="N307" s="14">
        <f t="shared" si="10"/>
        <v>675.09999999999991</v>
      </c>
      <c r="O307" s="14">
        <f t="shared" si="9"/>
        <v>10324.9</v>
      </c>
    </row>
    <row r="308" spans="1:230" ht="24.75" customHeight="1" x14ac:dyDescent="0.25">
      <c r="A308" s="4">
        <v>300</v>
      </c>
      <c r="B308" s="4" t="s">
        <v>314</v>
      </c>
      <c r="C308" s="4" t="s">
        <v>1120</v>
      </c>
      <c r="D308" s="4" t="s">
        <v>151</v>
      </c>
      <c r="E308" s="4" t="s">
        <v>726</v>
      </c>
      <c r="F308" s="4" t="s">
        <v>733</v>
      </c>
      <c r="G308" s="14">
        <v>11000</v>
      </c>
      <c r="H308" s="4">
        <v>0</v>
      </c>
      <c r="I308" s="14">
        <v>11000</v>
      </c>
      <c r="J308" s="14">
        <v>315.7</v>
      </c>
      <c r="K308" s="14">
        <v>0</v>
      </c>
      <c r="L308" s="14">
        <v>334.4</v>
      </c>
      <c r="M308" s="14">
        <v>25</v>
      </c>
      <c r="N308" s="14">
        <f t="shared" si="10"/>
        <v>675.09999999999991</v>
      </c>
      <c r="O308" s="14">
        <f t="shared" si="9"/>
        <v>10324.9</v>
      </c>
    </row>
    <row r="309" spans="1:230" ht="24.75" customHeight="1" x14ac:dyDescent="0.25">
      <c r="A309" s="4">
        <v>301</v>
      </c>
      <c r="B309" s="4" t="s">
        <v>326</v>
      </c>
      <c r="C309" s="4" t="s">
        <v>1120</v>
      </c>
      <c r="D309" s="4" t="s">
        <v>151</v>
      </c>
      <c r="E309" s="4" t="s">
        <v>726</v>
      </c>
      <c r="F309" s="4" t="s">
        <v>733</v>
      </c>
      <c r="G309" s="14">
        <v>11000</v>
      </c>
      <c r="H309" s="4">
        <v>0</v>
      </c>
      <c r="I309" s="14">
        <v>11000</v>
      </c>
      <c r="J309" s="14">
        <v>315.7</v>
      </c>
      <c r="K309" s="14">
        <v>0</v>
      </c>
      <c r="L309" s="14">
        <v>334.4</v>
      </c>
      <c r="M309" s="14">
        <v>25</v>
      </c>
      <c r="N309" s="14">
        <f t="shared" si="10"/>
        <v>675.09999999999991</v>
      </c>
      <c r="O309" s="14">
        <f t="shared" si="9"/>
        <v>10324.9</v>
      </c>
    </row>
    <row r="310" spans="1:230" ht="24.75" customHeight="1" x14ac:dyDescent="0.25">
      <c r="A310" s="4">
        <v>302</v>
      </c>
      <c r="B310" s="4" t="s">
        <v>339</v>
      </c>
      <c r="C310" s="4" t="s">
        <v>1120</v>
      </c>
      <c r="D310" s="4" t="s">
        <v>21</v>
      </c>
      <c r="E310" s="4" t="s">
        <v>727</v>
      </c>
      <c r="F310" s="4" t="s">
        <v>734</v>
      </c>
      <c r="G310" s="14">
        <v>50000</v>
      </c>
      <c r="H310" s="4">
        <v>0</v>
      </c>
      <c r="I310" s="14">
        <v>50000</v>
      </c>
      <c r="J310" s="14">
        <v>1435</v>
      </c>
      <c r="K310" s="14">
        <v>1854</v>
      </c>
      <c r="L310" s="14">
        <v>1520</v>
      </c>
      <c r="M310" s="14">
        <v>1025</v>
      </c>
      <c r="N310" s="14">
        <f t="shared" si="10"/>
        <v>5834</v>
      </c>
      <c r="O310" s="14">
        <f t="shared" si="9"/>
        <v>44166</v>
      </c>
    </row>
    <row r="311" spans="1:230" ht="24.75" customHeight="1" x14ac:dyDescent="0.25">
      <c r="A311" s="4">
        <v>303</v>
      </c>
      <c r="B311" s="4" t="s">
        <v>371</v>
      </c>
      <c r="C311" s="4" t="s">
        <v>1120</v>
      </c>
      <c r="D311" s="4" t="s">
        <v>36</v>
      </c>
      <c r="E311" s="4" t="s">
        <v>725</v>
      </c>
      <c r="F311" s="4" t="s">
        <v>733</v>
      </c>
      <c r="G311" s="14">
        <v>50000</v>
      </c>
      <c r="H311" s="4">
        <v>0</v>
      </c>
      <c r="I311" s="14">
        <v>50000</v>
      </c>
      <c r="J311" s="14">
        <v>1435</v>
      </c>
      <c r="K311" s="14">
        <v>1854</v>
      </c>
      <c r="L311" s="14">
        <v>1520</v>
      </c>
      <c r="M311" s="19">
        <v>8197.35</v>
      </c>
      <c r="N311" s="14">
        <f t="shared" si="10"/>
        <v>13006.35</v>
      </c>
      <c r="O311" s="14">
        <f t="shared" si="9"/>
        <v>36993.65</v>
      </c>
    </row>
    <row r="312" spans="1:230" ht="24.75" customHeight="1" x14ac:dyDescent="0.25">
      <c r="A312" s="4">
        <v>304</v>
      </c>
      <c r="B312" s="4" t="s">
        <v>381</v>
      </c>
      <c r="C312" s="4" t="s">
        <v>1120</v>
      </c>
      <c r="D312" s="4" t="s">
        <v>151</v>
      </c>
      <c r="E312" s="4" t="s">
        <v>726</v>
      </c>
      <c r="F312" s="4" t="s">
        <v>733</v>
      </c>
      <c r="G312" s="14">
        <v>11000</v>
      </c>
      <c r="H312" s="4">
        <v>0</v>
      </c>
      <c r="I312" s="14">
        <v>11000</v>
      </c>
      <c r="J312" s="14">
        <v>315.7</v>
      </c>
      <c r="K312" s="14">
        <v>0</v>
      </c>
      <c r="L312" s="14">
        <v>334.4</v>
      </c>
      <c r="M312" s="14">
        <v>25</v>
      </c>
      <c r="N312" s="14">
        <f t="shared" si="10"/>
        <v>675.09999999999991</v>
      </c>
      <c r="O312" s="14">
        <f t="shared" si="9"/>
        <v>10324.9</v>
      </c>
    </row>
    <row r="313" spans="1:230" ht="24.75" customHeight="1" x14ac:dyDescent="0.25">
      <c r="A313" s="4">
        <v>305</v>
      </c>
      <c r="B313" s="4" t="s">
        <v>398</v>
      </c>
      <c r="C313" s="4" t="s">
        <v>1120</v>
      </c>
      <c r="D313" s="4" t="s">
        <v>36</v>
      </c>
      <c r="E313" s="4" t="s">
        <v>725</v>
      </c>
      <c r="F313" s="4" t="s">
        <v>733</v>
      </c>
      <c r="G313" s="14">
        <v>50000</v>
      </c>
      <c r="H313" s="4">
        <v>0</v>
      </c>
      <c r="I313" s="14">
        <v>50000</v>
      </c>
      <c r="J313" s="14">
        <v>1435</v>
      </c>
      <c r="K313" s="14">
        <v>1854</v>
      </c>
      <c r="L313" s="14">
        <v>1520</v>
      </c>
      <c r="M313" s="14">
        <v>4040.46</v>
      </c>
      <c r="N313" s="14">
        <f t="shared" si="10"/>
        <v>8849.4599999999991</v>
      </c>
      <c r="O313" s="14">
        <f t="shared" si="9"/>
        <v>41150.54</v>
      </c>
    </row>
    <row r="314" spans="1:230" ht="24.75" customHeight="1" x14ac:dyDescent="0.25">
      <c r="A314" s="4">
        <v>306</v>
      </c>
      <c r="B314" s="1" t="s">
        <v>1036</v>
      </c>
      <c r="C314" s="4" t="s">
        <v>1120</v>
      </c>
      <c r="D314" s="1" t="s">
        <v>147</v>
      </c>
      <c r="E314" s="4" t="s">
        <v>727</v>
      </c>
      <c r="F314" s="4" t="s">
        <v>733</v>
      </c>
      <c r="G314" s="14">
        <v>11000</v>
      </c>
      <c r="H314" s="4">
        <v>0</v>
      </c>
      <c r="I314" s="14">
        <v>11000</v>
      </c>
      <c r="J314" s="14">
        <v>315.7</v>
      </c>
      <c r="K314" s="14">
        <v>0</v>
      </c>
      <c r="L314" s="14">
        <v>334.4</v>
      </c>
      <c r="M314" s="14">
        <v>25</v>
      </c>
      <c r="N314" s="14">
        <f t="shared" si="10"/>
        <v>675.09999999999991</v>
      </c>
      <c r="O314" s="14">
        <f t="shared" si="9"/>
        <v>10324.9</v>
      </c>
    </row>
    <row r="315" spans="1:230" ht="24.75" customHeight="1" x14ac:dyDescent="0.25">
      <c r="A315" s="4">
        <v>307</v>
      </c>
      <c r="B315" s="4" t="s">
        <v>409</v>
      </c>
      <c r="C315" s="4" t="s">
        <v>1120</v>
      </c>
      <c r="D315" s="4" t="s">
        <v>140</v>
      </c>
      <c r="E315" s="4" t="s">
        <v>726</v>
      </c>
      <c r="F315" s="4" t="s">
        <v>733</v>
      </c>
      <c r="G315" s="14">
        <v>11000</v>
      </c>
      <c r="H315" s="4">
        <v>0</v>
      </c>
      <c r="I315" s="14">
        <v>11000</v>
      </c>
      <c r="J315" s="14">
        <v>315.7</v>
      </c>
      <c r="K315" s="14">
        <v>0</v>
      </c>
      <c r="L315" s="14">
        <v>334.4</v>
      </c>
      <c r="M315" s="14">
        <v>25</v>
      </c>
      <c r="N315" s="14">
        <f t="shared" si="10"/>
        <v>675.09999999999991</v>
      </c>
      <c r="O315" s="14">
        <f t="shared" si="9"/>
        <v>10324.9</v>
      </c>
    </row>
    <row r="316" spans="1:230" ht="24.75" customHeight="1" x14ac:dyDescent="0.25">
      <c r="A316" s="4">
        <v>308</v>
      </c>
      <c r="B316" s="4" t="s">
        <v>412</v>
      </c>
      <c r="C316" s="4" t="s">
        <v>1120</v>
      </c>
      <c r="D316" s="4" t="s">
        <v>21</v>
      </c>
      <c r="E316" s="4" t="s">
        <v>727</v>
      </c>
      <c r="F316" s="4" t="s">
        <v>733</v>
      </c>
      <c r="G316" s="14">
        <v>50000</v>
      </c>
      <c r="H316" s="4">
        <v>0</v>
      </c>
      <c r="I316" s="14">
        <v>50000</v>
      </c>
      <c r="J316" s="14">
        <v>1435</v>
      </c>
      <c r="K316" s="14">
        <v>1854</v>
      </c>
      <c r="L316" s="14">
        <v>1520</v>
      </c>
      <c r="M316" s="14">
        <v>1017.5</v>
      </c>
      <c r="N316" s="14">
        <f t="shared" si="10"/>
        <v>5826.5</v>
      </c>
      <c r="O316" s="14">
        <f t="shared" si="9"/>
        <v>44173.5</v>
      </c>
    </row>
    <row r="317" spans="1:230" ht="24.75" customHeight="1" x14ac:dyDescent="0.25">
      <c r="A317" s="4">
        <v>309</v>
      </c>
      <c r="B317" s="4" t="s">
        <v>413</v>
      </c>
      <c r="C317" s="4" t="s">
        <v>1120</v>
      </c>
      <c r="D317" s="4" t="s">
        <v>21</v>
      </c>
      <c r="E317" s="4" t="s">
        <v>727</v>
      </c>
      <c r="F317" s="4" t="s">
        <v>733</v>
      </c>
      <c r="G317" s="14">
        <v>50000</v>
      </c>
      <c r="H317" s="4">
        <v>0</v>
      </c>
      <c r="I317" s="14">
        <v>50000</v>
      </c>
      <c r="J317" s="14">
        <v>1435</v>
      </c>
      <c r="K317" s="14">
        <v>1377.79</v>
      </c>
      <c r="L317" s="14">
        <v>1520</v>
      </c>
      <c r="M317" s="31">
        <v>6189.76</v>
      </c>
      <c r="N317" s="14">
        <f t="shared" si="10"/>
        <v>10522.55</v>
      </c>
      <c r="O317" s="14">
        <f t="shared" si="9"/>
        <v>39477.449999999997</v>
      </c>
    </row>
    <row r="318" spans="1:230" ht="24.75" customHeight="1" x14ac:dyDescent="0.25">
      <c r="A318" s="4">
        <v>310</v>
      </c>
      <c r="B318" s="4" t="s">
        <v>416</v>
      </c>
      <c r="C318" s="4" t="s">
        <v>1120</v>
      </c>
      <c r="D318" s="4" t="s">
        <v>21</v>
      </c>
      <c r="E318" s="4" t="s">
        <v>725</v>
      </c>
      <c r="F318" s="4" t="s">
        <v>733</v>
      </c>
      <c r="G318" s="14">
        <v>50000</v>
      </c>
      <c r="H318" s="4">
        <v>0</v>
      </c>
      <c r="I318" s="14">
        <v>50000</v>
      </c>
      <c r="J318" s="14">
        <v>1435</v>
      </c>
      <c r="K318" s="14">
        <v>1377.79</v>
      </c>
      <c r="L318" s="14">
        <v>1520</v>
      </c>
      <c r="M318" s="31">
        <v>4099.76</v>
      </c>
      <c r="N318" s="14">
        <f t="shared" si="10"/>
        <v>8432.5499999999993</v>
      </c>
      <c r="O318" s="14">
        <f t="shared" si="9"/>
        <v>41567.449999999997</v>
      </c>
    </row>
    <row r="319" spans="1:230" s="28" customFormat="1" ht="24.75" customHeight="1" x14ac:dyDescent="0.25">
      <c r="A319" s="4">
        <v>311</v>
      </c>
      <c r="B319" s="4" t="s">
        <v>420</v>
      </c>
      <c r="C319" s="4" t="s">
        <v>1120</v>
      </c>
      <c r="D319" s="4" t="s">
        <v>21</v>
      </c>
      <c r="E319" s="4" t="s">
        <v>725</v>
      </c>
      <c r="F319" s="14" t="s">
        <v>733</v>
      </c>
      <c r="G319" s="31">
        <v>50000</v>
      </c>
      <c r="H319">
        <v>0</v>
      </c>
      <c r="I319" s="31">
        <v>50000</v>
      </c>
      <c r="J319" s="31">
        <v>1435</v>
      </c>
      <c r="K319" s="14">
        <v>1615.89</v>
      </c>
      <c r="L319" s="31">
        <v>1520</v>
      </c>
      <c r="M319" s="31">
        <v>17006.150000000001</v>
      </c>
      <c r="N319" s="14">
        <f t="shared" si="10"/>
        <v>21577.040000000001</v>
      </c>
      <c r="O319" s="14">
        <f t="shared" si="9"/>
        <v>28422.959999999999</v>
      </c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4"/>
    </row>
    <row r="320" spans="1:230" ht="24.75" customHeight="1" x14ac:dyDescent="0.25">
      <c r="A320" s="4">
        <v>312</v>
      </c>
      <c r="B320" s="4" t="s">
        <v>421</v>
      </c>
      <c r="C320" s="4" t="s">
        <v>1120</v>
      </c>
      <c r="D320" s="4" t="s">
        <v>151</v>
      </c>
      <c r="E320" s="4" t="s">
        <v>726</v>
      </c>
      <c r="F320" s="4" t="s">
        <v>733</v>
      </c>
      <c r="G320" s="14">
        <v>11000</v>
      </c>
      <c r="H320" s="4">
        <v>0</v>
      </c>
      <c r="I320" s="14">
        <v>11000</v>
      </c>
      <c r="J320" s="14">
        <v>315.7</v>
      </c>
      <c r="K320" s="14">
        <v>0</v>
      </c>
      <c r="L320" s="14">
        <v>334.4</v>
      </c>
      <c r="M320" s="14">
        <v>25</v>
      </c>
      <c r="N320" s="14">
        <f t="shared" si="10"/>
        <v>675.09999999999991</v>
      </c>
      <c r="O320" s="14">
        <f t="shared" si="9"/>
        <v>10324.9</v>
      </c>
    </row>
    <row r="321" spans="1:15" ht="24.75" customHeight="1" x14ac:dyDescent="0.25">
      <c r="A321" s="4">
        <v>313</v>
      </c>
      <c r="B321" s="4" t="s">
        <v>448</v>
      </c>
      <c r="C321" s="4" t="s">
        <v>1120</v>
      </c>
      <c r="D321" s="4" t="s">
        <v>151</v>
      </c>
      <c r="E321" s="4" t="s">
        <v>726</v>
      </c>
      <c r="F321" s="4" t="s">
        <v>733</v>
      </c>
      <c r="G321" s="14">
        <v>11000</v>
      </c>
      <c r="H321" s="4">
        <v>0</v>
      </c>
      <c r="I321" s="14">
        <v>11000</v>
      </c>
      <c r="J321" s="14">
        <v>315.7</v>
      </c>
      <c r="K321" s="14">
        <v>0</v>
      </c>
      <c r="L321" s="14">
        <v>334.4</v>
      </c>
      <c r="M321" s="14">
        <v>25</v>
      </c>
      <c r="N321" s="14">
        <f t="shared" si="10"/>
        <v>675.09999999999991</v>
      </c>
      <c r="O321" s="14">
        <f t="shared" si="9"/>
        <v>10324.9</v>
      </c>
    </row>
    <row r="322" spans="1:15" ht="24.75" customHeight="1" x14ac:dyDescent="0.25">
      <c r="A322" s="4">
        <v>314</v>
      </c>
      <c r="B322" s="4" t="s">
        <v>457</v>
      </c>
      <c r="C322" s="4" t="s">
        <v>1120</v>
      </c>
      <c r="D322" s="4" t="s">
        <v>147</v>
      </c>
      <c r="E322" s="4" t="s">
        <v>726</v>
      </c>
      <c r="F322" s="4" t="s">
        <v>734</v>
      </c>
      <c r="G322" s="14">
        <v>11000</v>
      </c>
      <c r="H322" s="4">
        <v>0</v>
      </c>
      <c r="I322" s="14">
        <v>11000</v>
      </c>
      <c r="J322" s="14">
        <v>315.7</v>
      </c>
      <c r="K322" s="14">
        <v>0</v>
      </c>
      <c r="L322" s="14">
        <v>334.4</v>
      </c>
      <c r="M322" s="14">
        <v>1612.38</v>
      </c>
      <c r="N322" s="14">
        <f t="shared" si="10"/>
        <v>2262.48</v>
      </c>
      <c r="O322" s="14">
        <f t="shared" si="9"/>
        <v>8737.52</v>
      </c>
    </row>
    <row r="323" spans="1:15" ht="24.75" customHeight="1" x14ac:dyDescent="0.25">
      <c r="A323" s="4">
        <v>315</v>
      </c>
      <c r="B323" s="4" t="s">
        <v>465</v>
      </c>
      <c r="C323" s="4" t="s">
        <v>1120</v>
      </c>
      <c r="D323" s="4" t="s">
        <v>151</v>
      </c>
      <c r="E323" s="4" t="s">
        <v>726</v>
      </c>
      <c r="F323" s="4" t="s">
        <v>733</v>
      </c>
      <c r="G323" s="14">
        <v>11000</v>
      </c>
      <c r="H323" s="4">
        <v>0</v>
      </c>
      <c r="I323" s="14">
        <v>11000</v>
      </c>
      <c r="J323" s="14">
        <v>315.7</v>
      </c>
      <c r="K323" s="14">
        <v>0</v>
      </c>
      <c r="L323" s="14">
        <v>334.4</v>
      </c>
      <c r="M323" s="14">
        <v>25</v>
      </c>
      <c r="N323" s="14">
        <f t="shared" si="10"/>
        <v>675.09999999999991</v>
      </c>
      <c r="O323" s="14">
        <f t="shared" si="9"/>
        <v>10324.9</v>
      </c>
    </row>
    <row r="324" spans="1:15" ht="24.75" customHeight="1" x14ac:dyDescent="0.25">
      <c r="A324" s="4">
        <v>316</v>
      </c>
      <c r="B324" s="4" t="s">
        <v>466</v>
      </c>
      <c r="C324" s="4" t="s">
        <v>1120</v>
      </c>
      <c r="D324" s="4" t="s">
        <v>151</v>
      </c>
      <c r="E324" s="4" t="s">
        <v>726</v>
      </c>
      <c r="F324" s="4" t="s">
        <v>733</v>
      </c>
      <c r="G324" s="14">
        <v>11000</v>
      </c>
      <c r="H324" s="4">
        <v>0</v>
      </c>
      <c r="I324" s="14">
        <v>11000</v>
      </c>
      <c r="J324" s="14">
        <v>315.7</v>
      </c>
      <c r="K324" s="14">
        <v>0</v>
      </c>
      <c r="L324" s="14">
        <v>334.4</v>
      </c>
      <c r="M324" s="14">
        <v>25</v>
      </c>
      <c r="N324" s="14">
        <f t="shared" si="10"/>
        <v>675.09999999999991</v>
      </c>
      <c r="O324" s="14">
        <f t="shared" si="9"/>
        <v>10324.9</v>
      </c>
    </row>
    <row r="325" spans="1:15" ht="24.75" customHeight="1" x14ac:dyDescent="0.25">
      <c r="A325" s="4">
        <v>317</v>
      </c>
      <c r="B325" s="4" t="s">
        <v>467</v>
      </c>
      <c r="C325" s="4" t="s">
        <v>1120</v>
      </c>
      <c r="D325" s="4" t="s">
        <v>151</v>
      </c>
      <c r="E325" s="4" t="s">
        <v>726</v>
      </c>
      <c r="F325" s="4" t="s">
        <v>733</v>
      </c>
      <c r="G325" s="14">
        <v>11000</v>
      </c>
      <c r="H325" s="4">
        <v>0</v>
      </c>
      <c r="I325" s="14">
        <v>11000</v>
      </c>
      <c r="J325" s="14">
        <v>315.7</v>
      </c>
      <c r="K325" s="14">
        <v>0</v>
      </c>
      <c r="L325" s="14">
        <v>334.4</v>
      </c>
      <c r="M325" s="14">
        <v>25</v>
      </c>
      <c r="N325" s="14">
        <f t="shared" si="10"/>
        <v>675.09999999999991</v>
      </c>
      <c r="O325" s="14">
        <f t="shared" si="9"/>
        <v>10324.9</v>
      </c>
    </row>
    <row r="326" spans="1:15" ht="24.75" customHeight="1" x14ac:dyDescent="0.25">
      <c r="A326" s="4">
        <v>318</v>
      </c>
      <c r="B326" s="4" t="s">
        <v>468</v>
      </c>
      <c r="C326" s="4" t="s">
        <v>1120</v>
      </c>
      <c r="D326" s="4" t="s">
        <v>151</v>
      </c>
      <c r="E326" s="4" t="s">
        <v>726</v>
      </c>
      <c r="F326" s="4" t="s">
        <v>733</v>
      </c>
      <c r="G326" s="14">
        <v>11000</v>
      </c>
      <c r="H326" s="4">
        <v>0</v>
      </c>
      <c r="I326" s="14">
        <v>11000</v>
      </c>
      <c r="J326" s="14">
        <v>315.7</v>
      </c>
      <c r="K326" s="14">
        <v>0</v>
      </c>
      <c r="L326" s="14">
        <v>334.4</v>
      </c>
      <c r="M326" s="14">
        <v>25</v>
      </c>
      <c r="N326" s="14">
        <f t="shared" si="10"/>
        <v>675.09999999999991</v>
      </c>
      <c r="O326" s="14">
        <f t="shared" si="9"/>
        <v>10324.9</v>
      </c>
    </row>
    <row r="327" spans="1:15" ht="24.75" customHeight="1" x14ac:dyDescent="0.25">
      <c r="A327" s="4">
        <v>319</v>
      </c>
      <c r="B327" s="4" t="s">
        <v>469</v>
      </c>
      <c r="C327" s="4" t="s">
        <v>1120</v>
      </c>
      <c r="D327" s="4" t="s">
        <v>151</v>
      </c>
      <c r="E327" s="4" t="s">
        <v>726</v>
      </c>
      <c r="F327" s="4" t="s">
        <v>733</v>
      </c>
      <c r="G327" s="14">
        <v>11000</v>
      </c>
      <c r="H327" s="4">
        <v>0</v>
      </c>
      <c r="I327" s="14">
        <v>11000</v>
      </c>
      <c r="J327" s="14">
        <v>315.7</v>
      </c>
      <c r="K327" s="14">
        <v>0</v>
      </c>
      <c r="L327" s="14">
        <v>334.4</v>
      </c>
      <c r="M327" s="14">
        <v>25</v>
      </c>
      <c r="N327" s="14">
        <f t="shared" si="10"/>
        <v>675.09999999999991</v>
      </c>
      <c r="O327" s="14">
        <f t="shared" si="9"/>
        <v>10324.9</v>
      </c>
    </row>
    <row r="328" spans="1:15" ht="24.75" customHeight="1" x14ac:dyDescent="0.25">
      <c r="A328" s="4">
        <v>320</v>
      </c>
      <c r="B328" s="4" t="s">
        <v>505</v>
      </c>
      <c r="C328" s="4" t="s">
        <v>1120</v>
      </c>
      <c r="D328" s="4" t="s">
        <v>127</v>
      </c>
      <c r="E328" s="4" t="s">
        <v>726</v>
      </c>
      <c r="F328" s="4" t="s">
        <v>734</v>
      </c>
      <c r="G328" s="14">
        <v>25000</v>
      </c>
      <c r="H328" s="4">
        <v>0</v>
      </c>
      <c r="I328" s="14">
        <v>25000</v>
      </c>
      <c r="J328" s="14">
        <v>717.5</v>
      </c>
      <c r="K328" s="14">
        <v>0</v>
      </c>
      <c r="L328" s="14">
        <v>760</v>
      </c>
      <c r="M328" s="31">
        <v>1525</v>
      </c>
      <c r="N328" s="14">
        <f t="shared" si="10"/>
        <v>3002.5</v>
      </c>
      <c r="O328" s="14">
        <f t="shared" si="9"/>
        <v>21997.5</v>
      </c>
    </row>
    <row r="329" spans="1:15" ht="24.75" customHeight="1" x14ac:dyDescent="0.25">
      <c r="A329" s="4">
        <v>321</v>
      </c>
      <c r="B329" s="4" t="s">
        <v>531</v>
      </c>
      <c r="C329" s="4" t="s">
        <v>1120</v>
      </c>
      <c r="D329" s="4" t="s">
        <v>44</v>
      </c>
      <c r="E329" s="4" t="s">
        <v>726</v>
      </c>
      <c r="F329" s="4" t="s">
        <v>734</v>
      </c>
      <c r="G329" s="14">
        <v>21000</v>
      </c>
      <c r="H329" s="4">
        <v>0</v>
      </c>
      <c r="I329" s="14">
        <v>21000</v>
      </c>
      <c r="J329" s="14">
        <v>602.70000000000005</v>
      </c>
      <c r="K329" s="14">
        <v>0</v>
      </c>
      <c r="L329" s="14">
        <v>638.4</v>
      </c>
      <c r="M329" s="14">
        <v>25</v>
      </c>
      <c r="N329" s="14">
        <f t="shared" ref="N329:N393" si="11">+J329+K329+L329+M329</f>
        <v>1266.0999999999999</v>
      </c>
      <c r="O329" s="14">
        <f t="shared" ref="O329:O392" si="12">+G329-N329</f>
        <v>19733.900000000001</v>
      </c>
    </row>
    <row r="330" spans="1:15" ht="24.75" customHeight="1" x14ac:dyDescent="0.25">
      <c r="A330" s="4">
        <v>322</v>
      </c>
      <c r="B330" s="1" t="s">
        <v>1060</v>
      </c>
      <c r="C330" s="4" t="s">
        <v>1120</v>
      </c>
      <c r="D330" s="4" t="s">
        <v>291</v>
      </c>
      <c r="E330" s="4" t="s">
        <v>726</v>
      </c>
      <c r="F330" s="4" t="s">
        <v>733</v>
      </c>
      <c r="G330" s="14">
        <v>11000</v>
      </c>
      <c r="H330" s="4">
        <v>0</v>
      </c>
      <c r="I330" s="14">
        <f>+G330+H330</f>
        <v>11000</v>
      </c>
      <c r="J330" s="14">
        <v>315.7</v>
      </c>
      <c r="K330" s="14">
        <v>0</v>
      </c>
      <c r="L330" s="14">
        <v>334.4</v>
      </c>
      <c r="M330" s="14">
        <v>25</v>
      </c>
      <c r="N330" s="14">
        <f t="shared" si="11"/>
        <v>675.09999999999991</v>
      </c>
      <c r="O330" s="14">
        <f t="shared" si="12"/>
        <v>10324.9</v>
      </c>
    </row>
    <row r="331" spans="1:15" ht="24.75" customHeight="1" x14ac:dyDescent="0.25">
      <c r="A331" s="4">
        <v>323</v>
      </c>
      <c r="B331" s="1" t="s">
        <v>1062</v>
      </c>
      <c r="C331" s="4" t="s">
        <v>1120</v>
      </c>
      <c r="D331" s="4" t="s">
        <v>291</v>
      </c>
      <c r="E331" s="4" t="s">
        <v>726</v>
      </c>
      <c r="F331" s="4" t="s">
        <v>733</v>
      </c>
      <c r="G331" s="14">
        <v>11000</v>
      </c>
      <c r="H331" s="4">
        <v>0</v>
      </c>
      <c r="I331" s="14">
        <f>+G331+H331</f>
        <v>11000</v>
      </c>
      <c r="J331" s="14">
        <v>315.7</v>
      </c>
      <c r="K331" s="14">
        <v>0</v>
      </c>
      <c r="L331" s="14">
        <v>334.4</v>
      </c>
      <c r="M331" s="14">
        <v>25</v>
      </c>
      <c r="N331" s="14">
        <f t="shared" si="11"/>
        <v>675.09999999999991</v>
      </c>
      <c r="O331" s="14">
        <f t="shared" si="12"/>
        <v>10324.9</v>
      </c>
    </row>
    <row r="332" spans="1:15" ht="24.75" customHeight="1" x14ac:dyDescent="0.25">
      <c r="A332" s="4">
        <v>324</v>
      </c>
      <c r="B332" s="4" t="s">
        <v>736</v>
      </c>
      <c r="C332" s="4" t="s">
        <v>1120</v>
      </c>
      <c r="D332" s="4" t="s">
        <v>131</v>
      </c>
      <c r="E332" s="4" t="s">
        <v>726</v>
      </c>
      <c r="F332" s="4" t="s">
        <v>734</v>
      </c>
      <c r="G332" s="14">
        <v>11000</v>
      </c>
      <c r="H332" s="4">
        <v>0</v>
      </c>
      <c r="I332" s="14">
        <f>+G332+H332</f>
        <v>11000</v>
      </c>
      <c r="J332" s="14">
        <v>315.7</v>
      </c>
      <c r="K332" s="14">
        <v>0</v>
      </c>
      <c r="L332" s="14">
        <v>334.4</v>
      </c>
      <c r="M332" s="14">
        <v>25</v>
      </c>
      <c r="N332" s="14">
        <f t="shared" si="11"/>
        <v>675.09999999999991</v>
      </c>
      <c r="O332" s="14">
        <f t="shared" si="12"/>
        <v>10324.9</v>
      </c>
    </row>
    <row r="333" spans="1:15" ht="24.75" customHeight="1" x14ac:dyDescent="0.25">
      <c r="A333" s="4">
        <v>325</v>
      </c>
      <c r="B333" s="4" t="s">
        <v>737</v>
      </c>
      <c r="C333" s="4" t="s">
        <v>1120</v>
      </c>
      <c r="D333" s="4" t="s">
        <v>131</v>
      </c>
      <c r="E333" s="4" t="s">
        <v>726</v>
      </c>
      <c r="F333" s="4" t="s">
        <v>734</v>
      </c>
      <c r="G333" s="14">
        <v>11000</v>
      </c>
      <c r="H333" s="4">
        <v>0</v>
      </c>
      <c r="I333" s="14">
        <v>11000</v>
      </c>
      <c r="J333" s="14">
        <v>315.7</v>
      </c>
      <c r="K333" s="14">
        <v>0</v>
      </c>
      <c r="L333" s="14">
        <v>334.4</v>
      </c>
      <c r="M333" s="14">
        <v>1525</v>
      </c>
      <c r="N333" s="14">
        <f t="shared" si="11"/>
        <v>2175.1</v>
      </c>
      <c r="O333" s="14">
        <f t="shared" si="12"/>
        <v>8824.9</v>
      </c>
    </row>
    <row r="334" spans="1:15" ht="24.75" customHeight="1" x14ac:dyDescent="0.25">
      <c r="A334" s="4">
        <v>326</v>
      </c>
      <c r="B334" s="4" t="s">
        <v>1004</v>
      </c>
      <c r="C334" s="4" t="s">
        <v>1120</v>
      </c>
      <c r="D334" s="4" t="s">
        <v>291</v>
      </c>
      <c r="E334" s="4" t="s">
        <v>726</v>
      </c>
      <c r="F334" s="4" t="s">
        <v>733</v>
      </c>
      <c r="G334" s="14">
        <v>11000</v>
      </c>
      <c r="H334" s="4">
        <v>0</v>
      </c>
      <c r="I334" s="14">
        <f>+G334+H334</f>
        <v>11000</v>
      </c>
      <c r="J334" s="14">
        <v>315.7</v>
      </c>
      <c r="K334" s="14">
        <v>0</v>
      </c>
      <c r="L334" s="14">
        <v>334.4</v>
      </c>
      <c r="M334" s="14">
        <v>25</v>
      </c>
      <c r="N334" s="14">
        <f t="shared" si="11"/>
        <v>675.09999999999991</v>
      </c>
      <c r="O334" s="14">
        <f t="shared" si="12"/>
        <v>10324.9</v>
      </c>
    </row>
    <row r="335" spans="1:15" ht="24.75" customHeight="1" x14ac:dyDescent="0.25">
      <c r="A335" s="4">
        <v>327</v>
      </c>
      <c r="B335" s="4" t="s">
        <v>1398</v>
      </c>
      <c r="C335" s="4" t="s">
        <v>1120</v>
      </c>
      <c r="D335" s="4" t="s">
        <v>291</v>
      </c>
      <c r="E335" s="4" t="s">
        <v>726</v>
      </c>
      <c r="F335" s="4" t="s">
        <v>733</v>
      </c>
      <c r="G335" s="14">
        <v>11000</v>
      </c>
      <c r="H335" s="4">
        <v>0</v>
      </c>
      <c r="I335" s="14">
        <v>11000</v>
      </c>
      <c r="J335" s="14">
        <v>315.7</v>
      </c>
      <c r="K335" s="14">
        <v>0</v>
      </c>
      <c r="L335" s="14">
        <v>334.4</v>
      </c>
      <c r="M335" s="14">
        <v>25</v>
      </c>
      <c r="N335" s="14">
        <v>675.1</v>
      </c>
      <c r="O335" s="14">
        <v>10324.9</v>
      </c>
    </row>
    <row r="336" spans="1:15" ht="24.75" customHeight="1" x14ac:dyDescent="0.25">
      <c r="A336" s="4">
        <v>328</v>
      </c>
      <c r="B336" s="4" t="s">
        <v>544</v>
      </c>
      <c r="C336" s="4" t="s">
        <v>1120</v>
      </c>
      <c r="D336" s="4" t="s">
        <v>21</v>
      </c>
      <c r="E336" s="4" t="s">
        <v>727</v>
      </c>
      <c r="F336" s="4" t="s">
        <v>733</v>
      </c>
      <c r="G336" s="14">
        <v>50000</v>
      </c>
      <c r="H336" s="4">
        <v>0</v>
      </c>
      <c r="I336" s="14">
        <v>50000</v>
      </c>
      <c r="J336" s="14">
        <v>1435</v>
      </c>
      <c r="K336" s="14">
        <v>1854</v>
      </c>
      <c r="L336" s="14">
        <v>1520</v>
      </c>
      <c r="M336" s="14">
        <v>425</v>
      </c>
      <c r="N336" s="14">
        <f t="shared" si="11"/>
        <v>5234</v>
      </c>
      <c r="O336" s="14">
        <f t="shared" si="12"/>
        <v>44766</v>
      </c>
    </row>
    <row r="337" spans="1:15" ht="24.75" customHeight="1" x14ac:dyDescent="0.25">
      <c r="A337" s="4">
        <v>329</v>
      </c>
      <c r="B337" s="4" t="s">
        <v>546</v>
      </c>
      <c r="C337" s="4" t="s">
        <v>1120</v>
      </c>
      <c r="D337" s="4" t="s">
        <v>36</v>
      </c>
      <c r="E337" s="4" t="s">
        <v>725</v>
      </c>
      <c r="F337" s="4" t="s">
        <v>733</v>
      </c>
      <c r="G337" s="14">
        <v>50000</v>
      </c>
      <c r="H337" s="4">
        <v>0</v>
      </c>
      <c r="I337" s="14">
        <v>50000</v>
      </c>
      <c r="J337" s="14">
        <v>1435</v>
      </c>
      <c r="K337" s="14">
        <v>1854</v>
      </c>
      <c r="L337" s="14">
        <v>1520</v>
      </c>
      <c r="M337" s="14">
        <v>16766.439999999999</v>
      </c>
      <c r="N337" s="14">
        <f t="shared" si="11"/>
        <v>21575.439999999999</v>
      </c>
      <c r="O337" s="14">
        <f t="shared" si="12"/>
        <v>28424.560000000001</v>
      </c>
    </row>
    <row r="338" spans="1:15" ht="24.75" customHeight="1" x14ac:dyDescent="0.25">
      <c r="A338" s="4">
        <v>330</v>
      </c>
      <c r="B338" s="4" t="s">
        <v>566</v>
      </c>
      <c r="C338" s="4" t="s">
        <v>1120</v>
      </c>
      <c r="D338" s="4" t="s">
        <v>151</v>
      </c>
      <c r="E338" s="4" t="s">
        <v>726</v>
      </c>
      <c r="F338" s="4" t="s">
        <v>733</v>
      </c>
      <c r="G338" s="14">
        <v>11000</v>
      </c>
      <c r="H338" s="4">
        <v>0</v>
      </c>
      <c r="I338" s="14">
        <v>11000</v>
      </c>
      <c r="J338" s="14">
        <v>315.7</v>
      </c>
      <c r="K338" s="14">
        <v>0</v>
      </c>
      <c r="L338" s="14">
        <v>334.4</v>
      </c>
      <c r="M338" s="14">
        <v>25</v>
      </c>
      <c r="N338" s="14">
        <f t="shared" si="11"/>
        <v>675.09999999999991</v>
      </c>
      <c r="O338" s="14">
        <f t="shared" si="12"/>
        <v>10324.9</v>
      </c>
    </row>
    <row r="339" spans="1:15" ht="24.75" customHeight="1" x14ac:dyDescent="0.25">
      <c r="A339" s="4">
        <v>331</v>
      </c>
      <c r="B339" s="4" t="s">
        <v>638</v>
      </c>
      <c r="C339" s="4" t="s">
        <v>1120</v>
      </c>
      <c r="D339" s="4" t="s">
        <v>151</v>
      </c>
      <c r="E339" s="4" t="s">
        <v>726</v>
      </c>
      <c r="F339" s="4" t="s">
        <v>733</v>
      </c>
      <c r="G339" s="14">
        <v>11000</v>
      </c>
      <c r="H339" s="4">
        <v>0</v>
      </c>
      <c r="I339" s="14">
        <v>11000</v>
      </c>
      <c r="J339" s="14">
        <v>315.7</v>
      </c>
      <c r="K339" s="14">
        <v>0</v>
      </c>
      <c r="L339" s="14">
        <v>334.4</v>
      </c>
      <c r="M339" s="14">
        <v>25</v>
      </c>
      <c r="N339" s="14">
        <f t="shared" si="11"/>
        <v>675.09999999999991</v>
      </c>
      <c r="O339" s="14">
        <f t="shared" si="12"/>
        <v>10324.9</v>
      </c>
    </row>
    <row r="340" spans="1:15" ht="24.75" customHeight="1" x14ac:dyDescent="0.25">
      <c r="A340" s="4">
        <v>332</v>
      </c>
      <c r="B340" s="4" t="s">
        <v>652</v>
      </c>
      <c r="C340" s="4" t="s">
        <v>1120</v>
      </c>
      <c r="D340" s="4" t="s">
        <v>21</v>
      </c>
      <c r="E340" s="4" t="s">
        <v>727</v>
      </c>
      <c r="F340" s="4" t="s">
        <v>733</v>
      </c>
      <c r="G340" s="14">
        <v>40000</v>
      </c>
      <c r="H340" s="4">
        <v>0</v>
      </c>
      <c r="I340" s="14">
        <v>40000</v>
      </c>
      <c r="J340" s="14">
        <f>+I340*2.87%</f>
        <v>1148</v>
      </c>
      <c r="K340" s="14">
        <v>442.65</v>
      </c>
      <c r="L340" s="14">
        <f>+I340*3.04%</f>
        <v>1216</v>
      </c>
      <c r="M340" s="14">
        <v>925</v>
      </c>
      <c r="N340" s="14">
        <f t="shared" si="11"/>
        <v>3731.65</v>
      </c>
      <c r="O340" s="14">
        <f t="shared" si="12"/>
        <v>36268.35</v>
      </c>
    </row>
    <row r="341" spans="1:15" ht="24.75" customHeight="1" x14ac:dyDescent="0.25">
      <c r="A341" s="4">
        <v>333</v>
      </c>
      <c r="B341" s="4" t="s">
        <v>683</v>
      </c>
      <c r="C341" s="4" t="s">
        <v>1120</v>
      </c>
      <c r="D341" s="4" t="s">
        <v>21</v>
      </c>
      <c r="E341" s="4" t="s">
        <v>727</v>
      </c>
      <c r="F341" s="4" t="s">
        <v>733</v>
      </c>
      <c r="G341" s="14">
        <v>50000</v>
      </c>
      <c r="H341" s="4">
        <v>0</v>
      </c>
      <c r="I341" s="14">
        <v>50000</v>
      </c>
      <c r="J341" s="14">
        <v>1435</v>
      </c>
      <c r="K341" s="14">
        <v>1854</v>
      </c>
      <c r="L341" s="14">
        <v>1520</v>
      </c>
      <c r="M341" s="14">
        <v>425</v>
      </c>
      <c r="N341" s="14">
        <f t="shared" si="11"/>
        <v>5234</v>
      </c>
      <c r="O341" s="14">
        <f t="shared" si="12"/>
        <v>44766</v>
      </c>
    </row>
    <row r="342" spans="1:15" ht="24.75" customHeight="1" x14ac:dyDescent="0.25">
      <c r="A342" s="4">
        <v>334</v>
      </c>
      <c r="B342" s="4" t="s">
        <v>1274</v>
      </c>
      <c r="C342" s="4" t="s">
        <v>1120</v>
      </c>
      <c r="D342" s="4" t="s">
        <v>36</v>
      </c>
      <c r="E342" s="4" t="s">
        <v>727</v>
      </c>
      <c r="F342" s="4" t="s">
        <v>733</v>
      </c>
      <c r="G342" s="14">
        <v>50000</v>
      </c>
      <c r="H342" s="4">
        <v>0</v>
      </c>
      <c r="I342" s="14">
        <v>50000</v>
      </c>
      <c r="J342" s="14">
        <v>1435</v>
      </c>
      <c r="K342" s="14">
        <v>1854</v>
      </c>
      <c r="L342" s="14">
        <v>1520</v>
      </c>
      <c r="M342" s="14">
        <v>9858.7199999999993</v>
      </c>
      <c r="N342" s="14">
        <f t="shared" si="11"/>
        <v>14667.72</v>
      </c>
      <c r="O342" s="14">
        <f t="shared" si="12"/>
        <v>35332.28</v>
      </c>
    </row>
    <row r="343" spans="1:15" ht="24.75" customHeight="1" x14ac:dyDescent="0.25">
      <c r="A343" s="4">
        <v>335</v>
      </c>
      <c r="B343" s="4" t="s">
        <v>689</v>
      </c>
      <c r="C343" s="4" t="s">
        <v>1120</v>
      </c>
      <c r="D343" s="4" t="s">
        <v>44</v>
      </c>
      <c r="E343" s="4" t="s">
        <v>726</v>
      </c>
      <c r="F343" s="4" t="s">
        <v>733</v>
      </c>
      <c r="G343" s="14">
        <v>21000</v>
      </c>
      <c r="H343" s="4">
        <v>0</v>
      </c>
      <c r="I343" s="14">
        <v>21000</v>
      </c>
      <c r="J343" s="14">
        <v>602.70000000000005</v>
      </c>
      <c r="K343" s="14">
        <v>0</v>
      </c>
      <c r="L343" s="14">
        <v>638.4</v>
      </c>
      <c r="M343" s="31">
        <v>3225</v>
      </c>
      <c r="N343" s="14">
        <f t="shared" si="11"/>
        <v>4466.1000000000004</v>
      </c>
      <c r="O343" s="14">
        <f t="shared" si="12"/>
        <v>16533.900000000001</v>
      </c>
    </row>
    <row r="344" spans="1:15" ht="24.75" customHeight="1" x14ac:dyDescent="0.25">
      <c r="A344" s="4">
        <v>336</v>
      </c>
      <c r="B344" s="4" t="s">
        <v>705</v>
      </c>
      <c r="C344" s="4" t="s">
        <v>1120</v>
      </c>
      <c r="D344" s="4" t="s">
        <v>140</v>
      </c>
      <c r="E344" s="4" t="s">
        <v>726</v>
      </c>
      <c r="F344" s="4" t="s">
        <v>733</v>
      </c>
      <c r="G344" s="14">
        <v>11000</v>
      </c>
      <c r="H344" s="4">
        <v>0</v>
      </c>
      <c r="I344" s="14">
        <v>11000</v>
      </c>
      <c r="J344" s="14">
        <v>315.7</v>
      </c>
      <c r="K344" s="14">
        <v>0</v>
      </c>
      <c r="L344" s="14">
        <v>334.4</v>
      </c>
      <c r="M344" s="14">
        <v>25</v>
      </c>
      <c r="N344" s="14">
        <f t="shared" si="11"/>
        <v>675.09999999999991</v>
      </c>
      <c r="O344" s="14">
        <f t="shared" si="12"/>
        <v>10324.9</v>
      </c>
    </row>
    <row r="345" spans="1:15" ht="24.75" customHeight="1" x14ac:dyDescent="0.25">
      <c r="A345" s="4">
        <v>337</v>
      </c>
      <c r="B345" s="4" t="s">
        <v>1206</v>
      </c>
      <c r="C345" s="4" t="s">
        <v>1120</v>
      </c>
      <c r="D345" s="4" t="s">
        <v>21</v>
      </c>
      <c r="E345" s="4" t="s">
        <v>725</v>
      </c>
      <c r="F345" s="4" t="s">
        <v>733</v>
      </c>
      <c r="G345" s="31">
        <v>50000</v>
      </c>
      <c r="H345">
        <v>0</v>
      </c>
      <c r="I345" s="31">
        <v>50000</v>
      </c>
      <c r="J345" s="31">
        <v>1435</v>
      </c>
      <c r="K345" s="14">
        <v>1615.89</v>
      </c>
      <c r="L345" s="31">
        <v>1520</v>
      </c>
      <c r="M345" s="31">
        <v>26811.51</v>
      </c>
      <c r="N345" s="14">
        <f t="shared" si="11"/>
        <v>31382.399999999998</v>
      </c>
      <c r="O345" s="14">
        <f t="shared" si="12"/>
        <v>18617.600000000002</v>
      </c>
    </row>
    <row r="346" spans="1:15" ht="24.75" customHeight="1" x14ac:dyDescent="0.25">
      <c r="A346" s="4">
        <v>338</v>
      </c>
      <c r="B346" t="s">
        <v>1219</v>
      </c>
      <c r="C346" s="4" t="s">
        <v>1120</v>
      </c>
      <c r="D346" s="4" t="s">
        <v>44</v>
      </c>
      <c r="E346" s="4" t="s">
        <v>726</v>
      </c>
      <c r="F346" s="4" t="s">
        <v>734</v>
      </c>
      <c r="G346" s="14">
        <v>21000</v>
      </c>
      <c r="H346" s="4">
        <v>0</v>
      </c>
      <c r="I346" s="14">
        <v>21000</v>
      </c>
      <c r="J346" s="14">
        <v>602.70000000000005</v>
      </c>
      <c r="K346" s="14">
        <v>0</v>
      </c>
      <c r="L346" s="14">
        <v>638.4</v>
      </c>
      <c r="M346" s="31">
        <v>25</v>
      </c>
      <c r="N346" s="14">
        <f t="shared" si="11"/>
        <v>1266.0999999999999</v>
      </c>
      <c r="O346" s="14">
        <f t="shared" si="12"/>
        <v>19733.900000000001</v>
      </c>
    </row>
    <row r="347" spans="1:15" ht="24.75" customHeight="1" x14ac:dyDescent="0.25">
      <c r="A347" s="4">
        <v>339</v>
      </c>
      <c r="B347" s="4" t="s">
        <v>1277</v>
      </c>
      <c r="C347" s="4" t="s">
        <v>1120</v>
      </c>
      <c r="D347" s="4" t="s">
        <v>291</v>
      </c>
      <c r="E347" s="4" t="s">
        <v>726</v>
      </c>
      <c r="F347" s="4" t="s">
        <v>733</v>
      </c>
      <c r="G347" s="14">
        <v>11000</v>
      </c>
      <c r="H347" s="4">
        <v>0</v>
      </c>
      <c r="I347" s="14">
        <v>11000</v>
      </c>
      <c r="J347" s="14">
        <v>315.7</v>
      </c>
      <c r="K347" s="14">
        <v>0</v>
      </c>
      <c r="L347" s="14">
        <v>334.4</v>
      </c>
      <c r="M347" s="14">
        <v>25</v>
      </c>
      <c r="N347" s="14">
        <f t="shared" si="11"/>
        <v>675.09999999999991</v>
      </c>
      <c r="O347" s="14">
        <f t="shared" si="12"/>
        <v>10324.9</v>
      </c>
    </row>
    <row r="348" spans="1:15" ht="24.75" customHeight="1" x14ac:dyDescent="0.25">
      <c r="A348" s="4">
        <v>340</v>
      </c>
      <c r="B348" s="4" t="s">
        <v>742</v>
      </c>
      <c r="C348" s="4" t="s">
        <v>1120</v>
      </c>
      <c r="D348" s="4" t="s">
        <v>329</v>
      </c>
      <c r="E348" s="4" t="s">
        <v>726</v>
      </c>
      <c r="F348" s="4" t="s">
        <v>733</v>
      </c>
      <c r="G348" s="14">
        <v>25000</v>
      </c>
      <c r="H348" s="4">
        <v>0</v>
      </c>
      <c r="I348" s="14">
        <v>25000</v>
      </c>
      <c r="J348" s="14">
        <f>+G348*2.87%</f>
        <v>717.5</v>
      </c>
      <c r="K348" s="14">
        <v>0</v>
      </c>
      <c r="L348" s="14">
        <f>+I348*3.04%</f>
        <v>760</v>
      </c>
      <c r="M348" s="14">
        <v>25</v>
      </c>
      <c r="N348" s="14">
        <f t="shared" si="11"/>
        <v>1502.5</v>
      </c>
      <c r="O348" s="14">
        <f t="shared" si="12"/>
        <v>23497.5</v>
      </c>
    </row>
    <row r="349" spans="1:15" ht="24.75" customHeight="1" x14ac:dyDescent="0.25">
      <c r="A349" s="4">
        <v>341</v>
      </c>
      <c r="B349" t="s">
        <v>1388</v>
      </c>
      <c r="C349" s="4" t="s">
        <v>1120</v>
      </c>
      <c r="D349" t="s">
        <v>214</v>
      </c>
      <c r="E349" s="4" t="s">
        <v>726</v>
      </c>
      <c r="F349" s="4" t="s">
        <v>733</v>
      </c>
      <c r="G349" s="14">
        <v>15000</v>
      </c>
      <c r="H349" s="4">
        <v>0</v>
      </c>
      <c r="I349" s="14">
        <v>15000</v>
      </c>
      <c r="J349" s="14">
        <v>430.5</v>
      </c>
      <c r="K349" s="14">
        <v>0</v>
      </c>
      <c r="L349" s="14">
        <v>456</v>
      </c>
      <c r="M349" s="14">
        <v>25</v>
      </c>
      <c r="N349" s="14">
        <v>911.5</v>
      </c>
      <c r="O349" s="14">
        <f t="shared" si="12"/>
        <v>14088.5</v>
      </c>
    </row>
    <row r="350" spans="1:15" ht="24.75" customHeight="1" x14ac:dyDescent="0.25">
      <c r="A350" s="4">
        <v>342</v>
      </c>
      <c r="B350" t="s">
        <v>1310</v>
      </c>
      <c r="C350" s="4" t="s">
        <v>1120</v>
      </c>
      <c r="D350" t="s">
        <v>131</v>
      </c>
      <c r="E350" s="4" t="s">
        <v>726</v>
      </c>
      <c r="F350" s="4" t="s">
        <v>733</v>
      </c>
      <c r="G350" s="14">
        <v>11000</v>
      </c>
      <c r="H350" s="4">
        <v>0</v>
      </c>
      <c r="I350" s="14">
        <v>11000</v>
      </c>
      <c r="J350" s="14">
        <v>315.7</v>
      </c>
      <c r="K350" s="14">
        <v>0</v>
      </c>
      <c r="L350" s="14">
        <v>334.4</v>
      </c>
      <c r="M350" s="14">
        <v>25</v>
      </c>
      <c r="N350" s="14">
        <f t="shared" si="11"/>
        <v>675.09999999999991</v>
      </c>
      <c r="O350" s="14">
        <f t="shared" si="12"/>
        <v>10324.9</v>
      </c>
    </row>
    <row r="351" spans="1:15" ht="24.75" customHeight="1" x14ac:dyDescent="0.25">
      <c r="A351" s="4">
        <v>343</v>
      </c>
      <c r="B351" s="4" t="s">
        <v>22</v>
      </c>
      <c r="C351" s="4" t="s">
        <v>1118</v>
      </c>
      <c r="D351" s="4" t="s">
        <v>23</v>
      </c>
      <c r="E351" s="4" t="s">
        <v>725</v>
      </c>
      <c r="F351" s="4" t="s">
        <v>733</v>
      </c>
      <c r="G351" s="14">
        <v>80000</v>
      </c>
      <c r="H351" s="4">
        <v>0</v>
      </c>
      <c r="I351" s="14">
        <v>80000</v>
      </c>
      <c r="J351" s="14">
        <v>2296</v>
      </c>
      <c r="K351" s="14">
        <v>7004.02</v>
      </c>
      <c r="L351" s="14">
        <v>2432</v>
      </c>
      <c r="M351" s="31">
        <v>9131.48</v>
      </c>
      <c r="N351" s="14">
        <f t="shared" si="11"/>
        <v>20863.5</v>
      </c>
      <c r="O351" s="14">
        <f t="shared" si="12"/>
        <v>59136.5</v>
      </c>
    </row>
    <row r="352" spans="1:15" ht="24.75" customHeight="1" x14ac:dyDescent="0.25">
      <c r="A352" s="4">
        <v>344</v>
      </c>
      <c r="B352" s="4" t="s">
        <v>85</v>
      </c>
      <c r="C352" s="4" t="s">
        <v>1118</v>
      </c>
      <c r="D352" s="4" t="s">
        <v>21</v>
      </c>
      <c r="E352" s="4" t="s">
        <v>727</v>
      </c>
      <c r="F352" s="4" t="s">
        <v>734</v>
      </c>
      <c r="G352" s="14">
        <v>50000</v>
      </c>
      <c r="H352" s="4">
        <v>0</v>
      </c>
      <c r="I352" s="14">
        <v>50000</v>
      </c>
      <c r="J352" s="14">
        <v>1435</v>
      </c>
      <c r="K352" s="14">
        <v>1854</v>
      </c>
      <c r="L352" s="14">
        <v>1520</v>
      </c>
      <c r="M352" s="31">
        <v>14856.22</v>
      </c>
      <c r="N352" s="14">
        <f t="shared" si="11"/>
        <v>19665.22</v>
      </c>
      <c r="O352" s="14">
        <f t="shared" si="12"/>
        <v>30334.78</v>
      </c>
    </row>
    <row r="353" spans="1:15" ht="24.75" customHeight="1" x14ac:dyDescent="0.25">
      <c r="A353" s="4">
        <v>345</v>
      </c>
      <c r="B353" s="4" t="s">
        <v>94</v>
      </c>
      <c r="C353" s="4" t="s">
        <v>1118</v>
      </c>
      <c r="D353" s="4" t="s">
        <v>95</v>
      </c>
      <c r="E353" s="4" t="s">
        <v>727</v>
      </c>
      <c r="F353" s="4" t="s">
        <v>733</v>
      </c>
      <c r="G353" s="14">
        <v>40000</v>
      </c>
      <c r="H353" s="4">
        <v>0</v>
      </c>
      <c r="I353" s="14">
        <v>40000</v>
      </c>
      <c r="J353" s="14">
        <v>1148</v>
      </c>
      <c r="K353" s="14">
        <v>204.54</v>
      </c>
      <c r="L353" s="14">
        <v>1216</v>
      </c>
      <c r="M353" s="31">
        <v>13870.28</v>
      </c>
      <c r="N353" s="14">
        <f t="shared" si="11"/>
        <v>16438.82</v>
      </c>
      <c r="O353" s="14">
        <f t="shared" si="12"/>
        <v>23561.18</v>
      </c>
    </row>
    <row r="354" spans="1:15" ht="24.75" customHeight="1" x14ac:dyDescent="0.25">
      <c r="A354" s="4">
        <v>346</v>
      </c>
      <c r="B354" s="4" t="s">
        <v>428</v>
      </c>
      <c r="C354" s="4" t="s">
        <v>1118</v>
      </c>
      <c r="D354" s="4" t="s">
        <v>27</v>
      </c>
      <c r="E354" s="4" t="s">
        <v>725</v>
      </c>
      <c r="F354" s="4" t="s">
        <v>734</v>
      </c>
      <c r="G354" s="14">
        <v>50000</v>
      </c>
      <c r="H354" s="4">
        <v>0</v>
      </c>
      <c r="I354" s="14">
        <v>50000</v>
      </c>
      <c r="J354" s="14">
        <v>1435</v>
      </c>
      <c r="K354" s="14">
        <v>1854</v>
      </c>
      <c r="L354" s="14">
        <v>1520</v>
      </c>
      <c r="M354" s="31">
        <v>3735.8</v>
      </c>
      <c r="N354" s="14">
        <f t="shared" si="11"/>
        <v>8544.7999999999993</v>
      </c>
      <c r="O354" s="14">
        <f t="shared" si="12"/>
        <v>41455.199999999997</v>
      </c>
    </row>
    <row r="355" spans="1:15" ht="24.75" customHeight="1" x14ac:dyDescent="0.25">
      <c r="A355" s="4">
        <v>347</v>
      </c>
      <c r="B355" s="1" t="s">
        <v>1085</v>
      </c>
      <c r="C355" s="4" t="s">
        <v>1118</v>
      </c>
      <c r="D355" s="1" t="s">
        <v>291</v>
      </c>
      <c r="E355" s="4" t="s">
        <v>726</v>
      </c>
      <c r="F355" s="4" t="s">
        <v>733</v>
      </c>
      <c r="G355" s="19">
        <v>10000</v>
      </c>
      <c r="H355" s="1">
        <v>0</v>
      </c>
      <c r="I355" s="19">
        <v>10000</v>
      </c>
      <c r="J355" s="1">
        <v>287</v>
      </c>
      <c r="K355" s="14">
        <v>0</v>
      </c>
      <c r="L355" s="1">
        <v>304</v>
      </c>
      <c r="M355" s="1">
        <v>25</v>
      </c>
      <c r="N355" s="14">
        <f t="shared" si="11"/>
        <v>616</v>
      </c>
      <c r="O355" s="14">
        <f t="shared" si="12"/>
        <v>9384</v>
      </c>
    </row>
    <row r="356" spans="1:15" ht="24.75" customHeight="1" x14ac:dyDescent="0.25">
      <c r="A356" s="4">
        <v>348</v>
      </c>
      <c r="B356" s="1" t="s">
        <v>1086</v>
      </c>
      <c r="C356" s="4" t="s">
        <v>1118</v>
      </c>
      <c r="D356" s="1" t="s">
        <v>291</v>
      </c>
      <c r="E356" s="4" t="s">
        <v>726</v>
      </c>
      <c r="F356" s="4" t="s">
        <v>733</v>
      </c>
      <c r="G356" s="19">
        <v>10000</v>
      </c>
      <c r="H356" s="1">
        <v>0</v>
      </c>
      <c r="I356" s="19">
        <v>10000</v>
      </c>
      <c r="J356" s="1">
        <v>287</v>
      </c>
      <c r="K356" s="14">
        <v>0</v>
      </c>
      <c r="L356" s="1">
        <v>304</v>
      </c>
      <c r="M356" s="1">
        <v>25</v>
      </c>
      <c r="N356" s="14">
        <f t="shared" si="11"/>
        <v>616</v>
      </c>
      <c r="O356" s="14">
        <f t="shared" si="12"/>
        <v>9384</v>
      </c>
    </row>
    <row r="357" spans="1:15" ht="24.75" customHeight="1" x14ac:dyDescent="0.25">
      <c r="A357" s="4">
        <v>349</v>
      </c>
      <c r="B357" s="1" t="s">
        <v>1087</v>
      </c>
      <c r="C357" s="4" t="s">
        <v>1118</v>
      </c>
      <c r="D357" s="1" t="s">
        <v>291</v>
      </c>
      <c r="E357" s="4" t="s">
        <v>726</v>
      </c>
      <c r="F357" s="4" t="s">
        <v>733</v>
      </c>
      <c r="G357" s="19">
        <v>10000</v>
      </c>
      <c r="H357" s="1">
        <v>0</v>
      </c>
      <c r="I357" s="19">
        <v>10000</v>
      </c>
      <c r="J357" s="1">
        <v>287</v>
      </c>
      <c r="K357" s="14">
        <v>0</v>
      </c>
      <c r="L357" s="1">
        <v>304</v>
      </c>
      <c r="M357" s="1">
        <v>25</v>
      </c>
      <c r="N357" s="14">
        <f t="shared" si="11"/>
        <v>616</v>
      </c>
      <c r="O357" s="14">
        <f t="shared" si="12"/>
        <v>9384</v>
      </c>
    </row>
    <row r="358" spans="1:15" ht="24.75" customHeight="1" x14ac:dyDescent="0.25">
      <c r="A358" s="4">
        <v>350</v>
      </c>
      <c r="B358" s="4" t="s">
        <v>1088</v>
      </c>
      <c r="C358" s="4" t="s">
        <v>1118</v>
      </c>
      <c r="D358" s="1" t="s">
        <v>291</v>
      </c>
      <c r="E358" s="4" t="s">
        <v>727</v>
      </c>
      <c r="F358" s="4" t="s">
        <v>733</v>
      </c>
      <c r="G358" s="14">
        <v>10000</v>
      </c>
      <c r="H358" s="4">
        <v>0</v>
      </c>
      <c r="I358" s="14">
        <v>10000</v>
      </c>
      <c r="J358" s="14">
        <v>287</v>
      </c>
      <c r="K358" s="14">
        <v>0</v>
      </c>
      <c r="L358" s="14">
        <v>304</v>
      </c>
      <c r="M358" s="14">
        <v>25</v>
      </c>
      <c r="N358" s="14">
        <f t="shared" si="11"/>
        <v>616</v>
      </c>
      <c r="O358" s="14">
        <f t="shared" si="12"/>
        <v>9384</v>
      </c>
    </row>
    <row r="359" spans="1:15" ht="24.75" customHeight="1" x14ac:dyDescent="0.25">
      <c r="A359" s="4">
        <v>351</v>
      </c>
      <c r="B359" s="4" t="s">
        <v>170</v>
      </c>
      <c r="C359" s="4" t="s">
        <v>1118</v>
      </c>
      <c r="D359" s="4" t="s">
        <v>140</v>
      </c>
      <c r="E359" s="4" t="s">
        <v>726</v>
      </c>
      <c r="F359" s="4" t="s">
        <v>733</v>
      </c>
      <c r="G359" s="14">
        <v>11000</v>
      </c>
      <c r="H359" s="4">
        <v>0</v>
      </c>
      <c r="I359" s="14">
        <v>11000</v>
      </c>
      <c r="J359" s="14">
        <v>315.7</v>
      </c>
      <c r="K359" s="14">
        <v>0</v>
      </c>
      <c r="L359" s="14">
        <v>334.4</v>
      </c>
      <c r="M359" s="14">
        <v>25</v>
      </c>
      <c r="N359" s="14">
        <f t="shared" si="11"/>
        <v>675.09999999999991</v>
      </c>
      <c r="O359" s="14">
        <f t="shared" si="12"/>
        <v>10324.9</v>
      </c>
    </row>
    <row r="360" spans="1:15" ht="24.75" customHeight="1" x14ac:dyDescent="0.25">
      <c r="A360" s="4">
        <v>352</v>
      </c>
      <c r="B360" s="4" t="s">
        <v>192</v>
      </c>
      <c r="C360" s="4" t="s">
        <v>1118</v>
      </c>
      <c r="D360" s="4" t="s">
        <v>151</v>
      </c>
      <c r="E360" s="4" t="s">
        <v>726</v>
      </c>
      <c r="F360" s="4" t="s">
        <v>733</v>
      </c>
      <c r="G360" s="14">
        <v>11000</v>
      </c>
      <c r="H360" s="4">
        <v>0</v>
      </c>
      <c r="I360" s="14">
        <v>11000</v>
      </c>
      <c r="J360" s="14">
        <v>315.7</v>
      </c>
      <c r="K360" s="14">
        <v>0</v>
      </c>
      <c r="L360" s="14">
        <v>334.4</v>
      </c>
      <c r="M360" s="14">
        <v>25</v>
      </c>
      <c r="N360" s="14">
        <f t="shared" si="11"/>
        <v>675.09999999999991</v>
      </c>
      <c r="O360" s="14">
        <f t="shared" si="12"/>
        <v>10324.9</v>
      </c>
    </row>
    <row r="361" spans="1:15" ht="24.75" customHeight="1" x14ac:dyDescent="0.25">
      <c r="A361" s="4">
        <v>353</v>
      </c>
      <c r="B361" s="4" t="s">
        <v>200</v>
      </c>
      <c r="C361" s="4" t="s">
        <v>1118</v>
      </c>
      <c r="D361" s="4" t="s">
        <v>151</v>
      </c>
      <c r="E361" s="4" t="s">
        <v>726</v>
      </c>
      <c r="F361" s="4" t="s">
        <v>733</v>
      </c>
      <c r="G361" s="14">
        <v>11000</v>
      </c>
      <c r="H361" s="4">
        <v>0</v>
      </c>
      <c r="I361" s="14">
        <v>11000</v>
      </c>
      <c r="J361" s="14">
        <v>315.7</v>
      </c>
      <c r="K361" s="14">
        <v>0</v>
      </c>
      <c r="L361" s="14">
        <v>334.4</v>
      </c>
      <c r="M361" s="14">
        <v>25</v>
      </c>
      <c r="N361" s="14">
        <f t="shared" si="11"/>
        <v>675.09999999999991</v>
      </c>
      <c r="O361" s="14">
        <f t="shared" si="12"/>
        <v>10324.9</v>
      </c>
    </row>
    <row r="362" spans="1:15" ht="24.75" customHeight="1" x14ac:dyDescent="0.25">
      <c r="A362" s="4">
        <v>354</v>
      </c>
      <c r="B362" s="4" t="s">
        <v>205</v>
      </c>
      <c r="C362" s="4" t="s">
        <v>1118</v>
      </c>
      <c r="D362" s="4" t="s">
        <v>151</v>
      </c>
      <c r="E362" s="4" t="s">
        <v>726</v>
      </c>
      <c r="F362" s="4" t="s">
        <v>733</v>
      </c>
      <c r="G362" s="14">
        <v>11000</v>
      </c>
      <c r="H362" s="4">
        <v>0</v>
      </c>
      <c r="I362" s="14">
        <v>11000</v>
      </c>
      <c r="J362" s="14">
        <v>315.7</v>
      </c>
      <c r="K362" s="14">
        <v>0</v>
      </c>
      <c r="L362" s="14">
        <v>334.4</v>
      </c>
      <c r="M362" s="14">
        <v>825</v>
      </c>
      <c r="N362" s="14">
        <f t="shared" si="11"/>
        <v>1475.1</v>
      </c>
      <c r="O362" s="14">
        <f t="shared" si="12"/>
        <v>9524.9</v>
      </c>
    </row>
    <row r="363" spans="1:15" ht="24.75" customHeight="1" x14ac:dyDescent="0.25">
      <c r="A363" s="4">
        <v>355</v>
      </c>
      <c r="B363" s="4" t="s">
        <v>207</v>
      </c>
      <c r="C363" s="4" t="s">
        <v>1118</v>
      </c>
      <c r="D363" s="4" t="s">
        <v>140</v>
      </c>
      <c r="E363" s="4" t="s">
        <v>726</v>
      </c>
      <c r="F363" s="4" t="s">
        <v>733</v>
      </c>
      <c r="G363" s="14">
        <v>11000</v>
      </c>
      <c r="H363" s="4">
        <v>0</v>
      </c>
      <c r="I363" s="14">
        <v>11000</v>
      </c>
      <c r="J363" s="14">
        <v>315.7</v>
      </c>
      <c r="K363" s="14">
        <v>0</v>
      </c>
      <c r="L363" s="14">
        <v>334.4</v>
      </c>
      <c r="M363" s="14">
        <v>25</v>
      </c>
      <c r="N363" s="14">
        <f t="shared" si="11"/>
        <v>675.09999999999991</v>
      </c>
      <c r="O363" s="14">
        <f t="shared" si="12"/>
        <v>10324.9</v>
      </c>
    </row>
    <row r="364" spans="1:15" ht="24.75" customHeight="1" x14ac:dyDescent="0.25">
      <c r="A364" s="4">
        <v>356</v>
      </c>
      <c r="B364" s="4" t="s">
        <v>235</v>
      </c>
      <c r="C364" s="4" t="s">
        <v>1118</v>
      </c>
      <c r="D364" s="4" t="s">
        <v>236</v>
      </c>
      <c r="E364" s="4" t="s">
        <v>726</v>
      </c>
      <c r="F364" s="4" t="s">
        <v>733</v>
      </c>
      <c r="G364" s="14">
        <v>11000</v>
      </c>
      <c r="H364" s="4">
        <v>0</v>
      </c>
      <c r="I364" s="14">
        <v>11000</v>
      </c>
      <c r="J364" s="14">
        <v>315.7</v>
      </c>
      <c r="K364" s="14">
        <v>0</v>
      </c>
      <c r="L364" s="14">
        <v>334.4</v>
      </c>
      <c r="M364" s="14">
        <v>25</v>
      </c>
      <c r="N364" s="14">
        <f t="shared" si="11"/>
        <v>675.09999999999991</v>
      </c>
      <c r="O364" s="14">
        <f t="shared" si="12"/>
        <v>10324.9</v>
      </c>
    </row>
    <row r="365" spans="1:15" ht="24.75" customHeight="1" x14ac:dyDescent="0.25">
      <c r="A365" s="4">
        <v>357</v>
      </c>
      <c r="B365" s="4" t="s">
        <v>238</v>
      </c>
      <c r="C365" s="4" t="s">
        <v>1118</v>
      </c>
      <c r="D365" s="4" t="s">
        <v>21</v>
      </c>
      <c r="E365" s="4" t="s">
        <v>727</v>
      </c>
      <c r="F365" s="4" t="s">
        <v>733</v>
      </c>
      <c r="G365" s="14">
        <v>50000</v>
      </c>
      <c r="H365" s="4">
        <v>0</v>
      </c>
      <c r="I365" s="14">
        <v>50000</v>
      </c>
      <c r="J365" s="14">
        <v>1435</v>
      </c>
      <c r="K365" s="14">
        <v>1854</v>
      </c>
      <c r="L365" s="14">
        <v>1520</v>
      </c>
      <c r="M365" s="14">
        <v>2285</v>
      </c>
      <c r="N365" s="14">
        <f t="shared" si="11"/>
        <v>7094</v>
      </c>
      <c r="O365" s="14">
        <f t="shared" si="12"/>
        <v>42906</v>
      </c>
    </row>
    <row r="366" spans="1:15" ht="24.75" customHeight="1" x14ac:dyDescent="0.25">
      <c r="A366" s="4">
        <v>358</v>
      </c>
      <c r="B366" s="4" t="s">
        <v>241</v>
      </c>
      <c r="C366" s="4" t="s">
        <v>1118</v>
      </c>
      <c r="D366" s="4" t="s">
        <v>127</v>
      </c>
      <c r="E366" s="4" t="s">
        <v>725</v>
      </c>
      <c r="F366" s="4" t="s">
        <v>734</v>
      </c>
      <c r="G366" s="14">
        <v>22050</v>
      </c>
      <c r="H366" s="4">
        <v>0</v>
      </c>
      <c r="I366" s="14">
        <v>22050</v>
      </c>
      <c r="J366" s="14">
        <v>632.84</v>
      </c>
      <c r="K366" s="14">
        <v>0</v>
      </c>
      <c r="L366" s="14">
        <v>670.32</v>
      </c>
      <c r="M366" s="14">
        <v>8708.99</v>
      </c>
      <c r="N366" s="14">
        <f t="shared" si="11"/>
        <v>10012.15</v>
      </c>
      <c r="O366" s="14">
        <f t="shared" si="12"/>
        <v>12037.85</v>
      </c>
    </row>
    <row r="367" spans="1:15" ht="24.75" customHeight="1" x14ac:dyDescent="0.25">
      <c r="A367" s="4">
        <v>359</v>
      </c>
      <c r="B367" s="4" t="s">
        <v>246</v>
      </c>
      <c r="C367" s="4" t="s">
        <v>1118</v>
      </c>
      <c r="D367" s="4" t="s">
        <v>36</v>
      </c>
      <c r="E367" s="4" t="s">
        <v>725</v>
      </c>
      <c r="F367" s="4" t="s">
        <v>733</v>
      </c>
      <c r="G367" s="14">
        <v>50000</v>
      </c>
      <c r="H367" s="4">
        <v>0</v>
      </c>
      <c r="I367" s="14">
        <v>50000</v>
      </c>
      <c r="J367" s="14">
        <v>1435</v>
      </c>
      <c r="K367" s="14">
        <v>1854</v>
      </c>
      <c r="L367" s="14">
        <v>1520</v>
      </c>
      <c r="M367" s="14">
        <v>6450</v>
      </c>
      <c r="N367" s="14">
        <f t="shared" si="11"/>
        <v>11259</v>
      </c>
      <c r="O367" s="14">
        <f t="shared" si="12"/>
        <v>38741</v>
      </c>
    </row>
    <row r="368" spans="1:15" ht="24.75" customHeight="1" x14ac:dyDescent="0.25">
      <c r="A368" s="4">
        <v>360</v>
      </c>
      <c r="B368" s="4" t="s">
        <v>247</v>
      </c>
      <c r="C368" s="4" t="s">
        <v>1118</v>
      </c>
      <c r="D368" s="4" t="s">
        <v>151</v>
      </c>
      <c r="E368" s="4" t="s">
        <v>726</v>
      </c>
      <c r="F368" s="4" t="s">
        <v>733</v>
      </c>
      <c r="G368" s="14">
        <v>11000</v>
      </c>
      <c r="H368" s="4">
        <v>0</v>
      </c>
      <c r="I368" s="14">
        <v>11000</v>
      </c>
      <c r="J368" s="14">
        <v>315.7</v>
      </c>
      <c r="K368" s="14">
        <v>0</v>
      </c>
      <c r="L368" s="14">
        <v>334.4</v>
      </c>
      <c r="M368" s="14">
        <v>1607.42</v>
      </c>
      <c r="N368" s="14">
        <f t="shared" si="11"/>
        <v>2257.52</v>
      </c>
      <c r="O368" s="14">
        <f t="shared" si="12"/>
        <v>8742.48</v>
      </c>
    </row>
    <row r="369" spans="1:15" ht="24.75" customHeight="1" x14ac:dyDescent="0.25">
      <c r="A369" s="4">
        <v>361</v>
      </c>
      <c r="B369" s="4" t="s">
        <v>279</v>
      </c>
      <c r="C369" s="4" t="s">
        <v>1118</v>
      </c>
      <c r="D369" s="4" t="s">
        <v>151</v>
      </c>
      <c r="E369" s="4" t="s">
        <v>726</v>
      </c>
      <c r="F369" s="4" t="s">
        <v>733</v>
      </c>
      <c r="G369" s="14">
        <v>11000</v>
      </c>
      <c r="H369" s="4">
        <v>0</v>
      </c>
      <c r="I369" s="14">
        <v>11000</v>
      </c>
      <c r="J369" s="14">
        <v>315.7</v>
      </c>
      <c r="K369" s="14">
        <v>0</v>
      </c>
      <c r="L369" s="14">
        <v>334.4</v>
      </c>
      <c r="M369" s="14">
        <v>2924.73</v>
      </c>
      <c r="N369" s="14">
        <f t="shared" si="11"/>
        <v>3574.83</v>
      </c>
      <c r="O369" s="14">
        <f t="shared" si="12"/>
        <v>7425.17</v>
      </c>
    </row>
    <row r="370" spans="1:15" ht="24.75" customHeight="1" x14ac:dyDescent="0.25">
      <c r="A370" s="4">
        <v>362</v>
      </c>
      <c r="B370" s="4" t="s">
        <v>315</v>
      </c>
      <c r="C370" s="4" t="s">
        <v>1118</v>
      </c>
      <c r="D370" s="4" t="s">
        <v>151</v>
      </c>
      <c r="E370" s="4" t="s">
        <v>726</v>
      </c>
      <c r="F370" s="4" t="s">
        <v>733</v>
      </c>
      <c r="G370" s="14">
        <v>11000</v>
      </c>
      <c r="H370" s="4">
        <v>0</v>
      </c>
      <c r="I370" s="14">
        <v>11000</v>
      </c>
      <c r="J370" s="14">
        <v>315.7</v>
      </c>
      <c r="K370" s="14">
        <v>0</v>
      </c>
      <c r="L370" s="14">
        <v>334.4</v>
      </c>
      <c r="M370" s="14">
        <v>25</v>
      </c>
      <c r="N370" s="14">
        <f t="shared" si="11"/>
        <v>675.09999999999991</v>
      </c>
      <c r="O370" s="14">
        <f t="shared" si="12"/>
        <v>10324.9</v>
      </c>
    </row>
    <row r="371" spans="1:15" ht="24.75" customHeight="1" x14ac:dyDescent="0.25">
      <c r="A371" s="4">
        <v>363</v>
      </c>
      <c r="B371" s="4" t="s">
        <v>332</v>
      </c>
      <c r="C371" s="4" t="s">
        <v>1118</v>
      </c>
      <c r="D371" s="4" t="s">
        <v>151</v>
      </c>
      <c r="E371" s="4" t="s">
        <v>726</v>
      </c>
      <c r="F371" s="4" t="s">
        <v>733</v>
      </c>
      <c r="G371" s="14">
        <v>11000</v>
      </c>
      <c r="H371" s="4">
        <v>0</v>
      </c>
      <c r="I371" s="14">
        <v>11000</v>
      </c>
      <c r="J371" s="14">
        <v>315.7</v>
      </c>
      <c r="K371" s="14">
        <v>0</v>
      </c>
      <c r="L371" s="14">
        <v>334.4</v>
      </c>
      <c r="M371" s="14">
        <v>25</v>
      </c>
      <c r="N371" s="14">
        <f t="shared" si="11"/>
        <v>675.09999999999991</v>
      </c>
      <c r="O371" s="14">
        <f t="shared" si="12"/>
        <v>10324.9</v>
      </c>
    </row>
    <row r="372" spans="1:15" ht="24.75" customHeight="1" x14ac:dyDescent="0.25">
      <c r="A372" s="4">
        <v>364</v>
      </c>
      <c r="B372" s="4" t="s">
        <v>334</v>
      </c>
      <c r="C372" s="4" t="s">
        <v>1118</v>
      </c>
      <c r="D372" s="4" t="s">
        <v>291</v>
      </c>
      <c r="E372" s="4" t="s">
        <v>726</v>
      </c>
      <c r="F372" s="4" t="s">
        <v>733</v>
      </c>
      <c r="G372" s="14">
        <v>11000</v>
      </c>
      <c r="H372" s="4">
        <v>0</v>
      </c>
      <c r="I372" s="14">
        <v>11000</v>
      </c>
      <c r="J372" s="14">
        <v>315.7</v>
      </c>
      <c r="K372" s="14">
        <v>0</v>
      </c>
      <c r="L372" s="14">
        <v>334.4</v>
      </c>
      <c r="M372" s="14">
        <v>25</v>
      </c>
      <c r="N372" s="14">
        <f t="shared" si="11"/>
        <v>675.09999999999991</v>
      </c>
      <c r="O372" s="14">
        <f t="shared" si="12"/>
        <v>10324.9</v>
      </c>
    </row>
    <row r="373" spans="1:15" ht="24.75" customHeight="1" x14ac:dyDescent="0.25">
      <c r="A373" s="4">
        <v>365</v>
      </c>
      <c r="B373" s="4" t="s">
        <v>368</v>
      </c>
      <c r="C373" s="4" t="s">
        <v>1118</v>
      </c>
      <c r="D373" s="4" t="s">
        <v>151</v>
      </c>
      <c r="E373" s="4" t="s">
        <v>726</v>
      </c>
      <c r="F373" s="4" t="s">
        <v>733</v>
      </c>
      <c r="G373" s="14">
        <v>11000</v>
      </c>
      <c r="H373" s="4">
        <v>0</v>
      </c>
      <c r="I373" s="14">
        <v>11000</v>
      </c>
      <c r="J373" s="14">
        <v>315.7</v>
      </c>
      <c r="K373" s="14">
        <v>0</v>
      </c>
      <c r="L373" s="14">
        <v>334.4</v>
      </c>
      <c r="M373" s="14">
        <v>25</v>
      </c>
      <c r="N373" s="14">
        <f t="shared" si="11"/>
        <v>675.09999999999991</v>
      </c>
      <c r="O373" s="14">
        <f t="shared" si="12"/>
        <v>10324.9</v>
      </c>
    </row>
    <row r="374" spans="1:15" ht="24.75" customHeight="1" x14ac:dyDescent="0.25">
      <c r="A374" s="4">
        <v>366</v>
      </c>
      <c r="B374" s="4" t="s">
        <v>373</v>
      </c>
      <c r="C374" s="4" t="s">
        <v>1118</v>
      </c>
      <c r="D374" s="4" t="s">
        <v>151</v>
      </c>
      <c r="E374" s="4" t="s">
        <v>726</v>
      </c>
      <c r="F374" s="4" t="s">
        <v>733</v>
      </c>
      <c r="G374" s="14">
        <v>11000</v>
      </c>
      <c r="H374" s="4">
        <v>0</v>
      </c>
      <c r="I374" s="14">
        <v>11000</v>
      </c>
      <c r="J374" s="14">
        <v>315.7</v>
      </c>
      <c r="K374" s="14">
        <v>0</v>
      </c>
      <c r="L374" s="14">
        <v>334.4</v>
      </c>
      <c r="M374" s="14">
        <v>25</v>
      </c>
      <c r="N374" s="14">
        <f t="shared" si="11"/>
        <v>675.09999999999991</v>
      </c>
      <c r="O374" s="14">
        <f t="shared" si="12"/>
        <v>10324.9</v>
      </c>
    </row>
    <row r="375" spans="1:15" ht="24.75" customHeight="1" x14ac:dyDescent="0.25">
      <c r="A375" s="4">
        <v>367</v>
      </c>
      <c r="B375" s="4" t="s">
        <v>375</v>
      </c>
      <c r="C375" s="4" t="s">
        <v>1118</v>
      </c>
      <c r="D375" s="4" t="s">
        <v>131</v>
      </c>
      <c r="E375" s="4" t="s">
        <v>726</v>
      </c>
      <c r="F375" s="4" t="s">
        <v>734</v>
      </c>
      <c r="G375" s="14">
        <v>11000</v>
      </c>
      <c r="H375" s="4">
        <v>0</v>
      </c>
      <c r="I375" s="14">
        <v>11000</v>
      </c>
      <c r="J375" s="14">
        <v>315.7</v>
      </c>
      <c r="K375" s="14">
        <v>0</v>
      </c>
      <c r="L375" s="14">
        <v>334.4</v>
      </c>
      <c r="M375" s="31">
        <v>4045.46</v>
      </c>
      <c r="N375" s="14">
        <f t="shared" si="11"/>
        <v>4695.5599999999995</v>
      </c>
      <c r="O375" s="14">
        <f t="shared" si="12"/>
        <v>6304.4400000000005</v>
      </c>
    </row>
    <row r="376" spans="1:15" ht="24.75" customHeight="1" x14ac:dyDescent="0.25">
      <c r="A376" s="4">
        <v>368</v>
      </c>
      <c r="B376" s="4" t="s">
        <v>384</v>
      </c>
      <c r="C376" s="4" t="s">
        <v>1118</v>
      </c>
      <c r="D376" s="4" t="s">
        <v>151</v>
      </c>
      <c r="E376" s="4" t="s">
        <v>726</v>
      </c>
      <c r="F376" s="4" t="s">
        <v>733</v>
      </c>
      <c r="G376" s="14">
        <v>11000</v>
      </c>
      <c r="H376" s="4">
        <v>0</v>
      </c>
      <c r="I376" s="14">
        <v>11000</v>
      </c>
      <c r="J376" s="14">
        <v>315.7</v>
      </c>
      <c r="K376" s="14">
        <v>0</v>
      </c>
      <c r="L376" s="14">
        <v>334.4</v>
      </c>
      <c r="M376" s="14">
        <v>25</v>
      </c>
      <c r="N376" s="14">
        <f t="shared" si="11"/>
        <v>675.09999999999991</v>
      </c>
      <c r="O376" s="14">
        <f t="shared" si="12"/>
        <v>10324.9</v>
      </c>
    </row>
    <row r="377" spans="1:15" ht="24.75" customHeight="1" x14ac:dyDescent="0.25">
      <c r="A377" s="4">
        <v>369</v>
      </c>
      <c r="B377" s="4" t="s">
        <v>388</v>
      </c>
      <c r="C377" s="4" t="s">
        <v>1118</v>
      </c>
      <c r="D377" s="4" t="s">
        <v>140</v>
      </c>
      <c r="E377" s="4" t="s">
        <v>726</v>
      </c>
      <c r="F377" s="4" t="s">
        <v>733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31">
        <v>1592.87</v>
      </c>
      <c r="N377" s="14">
        <f t="shared" si="11"/>
        <v>2242.9699999999998</v>
      </c>
      <c r="O377" s="14">
        <f t="shared" si="12"/>
        <v>8757.0300000000007</v>
      </c>
    </row>
    <row r="378" spans="1:15" ht="24.75" customHeight="1" x14ac:dyDescent="0.25">
      <c r="A378" s="4">
        <v>370</v>
      </c>
      <c r="B378" s="4" t="s">
        <v>395</v>
      </c>
      <c r="C378" s="4" t="s">
        <v>1118</v>
      </c>
      <c r="D378" s="4" t="s">
        <v>151</v>
      </c>
      <c r="E378" s="4" t="s">
        <v>726</v>
      </c>
      <c r="F378" s="4" t="s">
        <v>733</v>
      </c>
      <c r="G378" s="14">
        <v>11000</v>
      </c>
      <c r="H378" s="4">
        <v>0</v>
      </c>
      <c r="I378" s="14">
        <v>11000</v>
      </c>
      <c r="J378" s="14">
        <v>315.7</v>
      </c>
      <c r="K378" s="14">
        <v>0</v>
      </c>
      <c r="L378" s="14">
        <v>334.4</v>
      </c>
      <c r="M378" s="14">
        <v>25</v>
      </c>
      <c r="N378" s="14">
        <f t="shared" si="11"/>
        <v>675.09999999999991</v>
      </c>
      <c r="O378" s="14">
        <f t="shared" si="12"/>
        <v>10324.9</v>
      </c>
    </row>
    <row r="379" spans="1:15" ht="24.75" customHeight="1" x14ac:dyDescent="0.25">
      <c r="A379" s="4">
        <v>371</v>
      </c>
      <c r="B379" s="4" t="s">
        <v>406</v>
      </c>
      <c r="C379" s="4" t="s">
        <v>1118</v>
      </c>
      <c r="D379" s="4" t="s">
        <v>147</v>
      </c>
      <c r="E379" s="4" t="s">
        <v>726</v>
      </c>
      <c r="F379" s="4" t="s">
        <v>733</v>
      </c>
      <c r="G379" s="14">
        <v>11000</v>
      </c>
      <c r="H379" s="4">
        <v>0</v>
      </c>
      <c r="I379" s="14">
        <v>11000</v>
      </c>
      <c r="J379" s="14">
        <v>315.7</v>
      </c>
      <c r="K379" s="14">
        <v>0</v>
      </c>
      <c r="L379" s="14">
        <v>334.4</v>
      </c>
      <c r="M379" s="14">
        <v>1612.38</v>
      </c>
      <c r="N379" s="14">
        <f t="shared" si="11"/>
        <v>2262.48</v>
      </c>
      <c r="O379" s="14">
        <f t="shared" si="12"/>
        <v>8737.52</v>
      </c>
    </row>
    <row r="380" spans="1:15" ht="24.75" customHeight="1" x14ac:dyDescent="0.25">
      <c r="A380" s="4">
        <v>372</v>
      </c>
      <c r="B380" s="4" t="s">
        <v>433</v>
      </c>
      <c r="C380" s="4" t="s">
        <v>1118</v>
      </c>
      <c r="D380" s="4" t="s">
        <v>21</v>
      </c>
      <c r="E380" s="4" t="s">
        <v>727</v>
      </c>
      <c r="F380" s="4" t="s">
        <v>733</v>
      </c>
      <c r="G380" s="14">
        <v>50000</v>
      </c>
      <c r="H380" s="4">
        <v>0</v>
      </c>
      <c r="I380" s="14">
        <v>50000</v>
      </c>
      <c r="J380" s="14">
        <v>1435</v>
      </c>
      <c r="K380" s="14">
        <v>1615.89</v>
      </c>
      <c r="L380" s="14">
        <v>1520</v>
      </c>
      <c r="M380" s="31">
        <v>2612.38</v>
      </c>
      <c r="N380" s="14">
        <f t="shared" si="11"/>
        <v>7183.27</v>
      </c>
      <c r="O380" s="14">
        <f t="shared" si="12"/>
        <v>42816.729999999996</v>
      </c>
    </row>
    <row r="381" spans="1:15" ht="24.75" customHeight="1" x14ac:dyDescent="0.25">
      <c r="A381" s="4">
        <v>373</v>
      </c>
      <c r="B381" s="4" t="s">
        <v>442</v>
      </c>
      <c r="C381" s="4" t="s">
        <v>1118</v>
      </c>
      <c r="D381" s="4" t="s">
        <v>443</v>
      </c>
      <c r="E381" s="4" t="s">
        <v>726</v>
      </c>
      <c r="F381" s="4" t="s">
        <v>734</v>
      </c>
      <c r="G381" s="14">
        <v>26250</v>
      </c>
      <c r="H381" s="4">
        <v>0</v>
      </c>
      <c r="I381" s="14">
        <v>26250</v>
      </c>
      <c r="J381" s="14">
        <v>753.38</v>
      </c>
      <c r="K381" s="14">
        <v>0</v>
      </c>
      <c r="L381" s="14">
        <v>798</v>
      </c>
      <c r="M381" s="31">
        <v>9089.99</v>
      </c>
      <c r="N381" s="14">
        <f t="shared" si="11"/>
        <v>10641.369999999999</v>
      </c>
      <c r="O381" s="14">
        <f t="shared" si="12"/>
        <v>15608.630000000001</v>
      </c>
    </row>
    <row r="382" spans="1:15" ht="24.75" customHeight="1" x14ac:dyDescent="0.25">
      <c r="A382" s="4">
        <v>374</v>
      </c>
      <c r="B382" s="4" t="s">
        <v>470</v>
      </c>
      <c r="C382" s="4" t="s">
        <v>1118</v>
      </c>
      <c r="D382" s="4" t="s">
        <v>151</v>
      </c>
      <c r="E382" s="4" t="s">
        <v>726</v>
      </c>
      <c r="F382" s="4" t="s">
        <v>733</v>
      </c>
      <c r="G382" s="14">
        <v>11000</v>
      </c>
      <c r="H382" s="4">
        <v>0</v>
      </c>
      <c r="I382" s="14">
        <v>11000</v>
      </c>
      <c r="J382" s="14">
        <v>315.7</v>
      </c>
      <c r="K382" s="14">
        <v>0</v>
      </c>
      <c r="L382" s="14">
        <v>334.4</v>
      </c>
      <c r="M382" s="14">
        <v>25</v>
      </c>
      <c r="N382" s="14">
        <f t="shared" si="11"/>
        <v>675.09999999999991</v>
      </c>
      <c r="O382" s="14">
        <f t="shared" si="12"/>
        <v>10324.9</v>
      </c>
    </row>
    <row r="383" spans="1:15" ht="24.75" customHeight="1" x14ac:dyDescent="0.25">
      <c r="A383" s="4">
        <v>375</v>
      </c>
      <c r="B383" s="4" t="s">
        <v>471</v>
      </c>
      <c r="C383" s="4" t="s">
        <v>1118</v>
      </c>
      <c r="D383" s="4" t="s">
        <v>151</v>
      </c>
      <c r="E383" s="4" t="s">
        <v>726</v>
      </c>
      <c r="F383" s="4" t="s">
        <v>733</v>
      </c>
      <c r="G383" s="14">
        <v>11000</v>
      </c>
      <c r="H383" s="4">
        <v>0</v>
      </c>
      <c r="I383" s="14">
        <v>11000</v>
      </c>
      <c r="J383" s="14">
        <v>315.7</v>
      </c>
      <c r="K383" s="14">
        <v>0</v>
      </c>
      <c r="L383" s="14">
        <v>334.4</v>
      </c>
      <c r="M383" s="14">
        <v>25</v>
      </c>
      <c r="N383" s="14">
        <f t="shared" si="11"/>
        <v>675.09999999999991</v>
      </c>
      <c r="O383" s="14">
        <f t="shared" si="12"/>
        <v>10324.9</v>
      </c>
    </row>
    <row r="384" spans="1:15" ht="24.75" customHeight="1" x14ac:dyDescent="0.25">
      <c r="A384" s="4">
        <v>376</v>
      </c>
      <c r="B384" s="4" t="s">
        <v>472</v>
      </c>
      <c r="C384" s="4" t="s">
        <v>1118</v>
      </c>
      <c r="D384" s="4" t="s">
        <v>151</v>
      </c>
      <c r="E384" s="4" t="s">
        <v>726</v>
      </c>
      <c r="F384" s="4" t="s">
        <v>733</v>
      </c>
      <c r="G384" s="14">
        <v>11000</v>
      </c>
      <c r="H384" s="4">
        <v>0</v>
      </c>
      <c r="I384" s="14">
        <v>11000</v>
      </c>
      <c r="J384" s="14">
        <v>315.7</v>
      </c>
      <c r="K384" s="14">
        <v>0</v>
      </c>
      <c r="L384" s="14">
        <v>334.4</v>
      </c>
      <c r="M384" s="14">
        <v>25</v>
      </c>
      <c r="N384" s="14">
        <f t="shared" si="11"/>
        <v>675.09999999999991</v>
      </c>
      <c r="O384" s="14">
        <f t="shared" si="12"/>
        <v>10324.9</v>
      </c>
    </row>
    <row r="385" spans="1:15" ht="24.75" customHeight="1" x14ac:dyDescent="0.25">
      <c r="A385" s="4">
        <v>377</v>
      </c>
      <c r="B385" s="4" t="s">
        <v>473</v>
      </c>
      <c r="C385" s="4" t="s">
        <v>1118</v>
      </c>
      <c r="D385" s="4" t="s">
        <v>151</v>
      </c>
      <c r="E385" s="4" t="s">
        <v>726</v>
      </c>
      <c r="F385" s="4" t="s">
        <v>733</v>
      </c>
      <c r="G385" s="14">
        <v>11000</v>
      </c>
      <c r="H385" s="4">
        <v>0</v>
      </c>
      <c r="I385" s="14">
        <v>11000</v>
      </c>
      <c r="J385" s="14">
        <v>315.7</v>
      </c>
      <c r="K385" s="14">
        <v>0</v>
      </c>
      <c r="L385" s="14">
        <v>334.4</v>
      </c>
      <c r="M385" s="14">
        <v>25</v>
      </c>
      <c r="N385" s="14">
        <f t="shared" si="11"/>
        <v>675.09999999999991</v>
      </c>
      <c r="O385" s="14">
        <f t="shared" si="12"/>
        <v>10324.9</v>
      </c>
    </row>
    <row r="386" spans="1:15" ht="24.75" customHeight="1" x14ac:dyDescent="0.25">
      <c r="A386" s="4">
        <v>378</v>
      </c>
      <c r="B386" s="4" t="s">
        <v>476</v>
      </c>
      <c r="C386" s="4" t="s">
        <v>1118</v>
      </c>
      <c r="D386" s="4" t="s">
        <v>151</v>
      </c>
      <c r="E386" s="4" t="s">
        <v>726</v>
      </c>
      <c r="F386" s="4" t="s">
        <v>733</v>
      </c>
      <c r="G386" s="14">
        <v>11000</v>
      </c>
      <c r="H386" s="4">
        <v>0</v>
      </c>
      <c r="I386" s="14">
        <v>11000</v>
      </c>
      <c r="J386" s="14">
        <v>315.7</v>
      </c>
      <c r="K386" s="14">
        <v>0</v>
      </c>
      <c r="L386" s="14">
        <v>334.4</v>
      </c>
      <c r="M386" s="14">
        <v>25</v>
      </c>
      <c r="N386" s="14">
        <f t="shared" si="11"/>
        <v>675.09999999999991</v>
      </c>
      <c r="O386" s="14">
        <f t="shared" si="12"/>
        <v>10324.9</v>
      </c>
    </row>
    <row r="387" spans="1:15" ht="24.75" customHeight="1" x14ac:dyDescent="0.25">
      <c r="A387" s="4">
        <v>379</v>
      </c>
      <c r="B387" s="4" t="s">
        <v>485</v>
      </c>
      <c r="C387" s="4" t="s">
        <v>1118</v>
      </c>
      <c r="D387" s="4" t="s">
        <v>36</v>
      </c>
      <c r="E387" s="4" t="s">
        <v>727</v>
      </c>
      <c r="F387" s="4" t="s">
        <v>733</v>
      </c>
      <c r="G387" s="14">
        <v>26565</v>
      </c>
      <c r="H387" s="4">
        <v>0</v>
      </c>
      <c r="I387" s="14">
        <v>26565</v>
      </c>
      <c r="J387" s="14">
        <v>762.42</v>
      </c>
      <c r="K387" s="14">
        <v>0</v>
      </c>
      <c r="L387" s="14">
        <v>807.58</v>
      </c>
      <c r="M387" s="14">
        <v>25</v>
      </c>
      <c r="N387" s="14">
        <f t="shared" si="11"/>
        <v>1595</v>
      </c>
      <c r="O387" s="14">
        <f t="shared" si="12"/>
        <v>24970</v>
      </c>
    </row>
    <row r="388" spans="1:15" ht="24.75" customHeight="1" x14ac:dyDescent="0.25">
      <c r="A388" s="4">
        <v>380</v>
      </c>
      <c r="B388" s="4" t="s">
        <v>495</v>
      </c>
      <c r="C388" s="4" t="s">
        <v>1118</v>
      </c>
      <c r="D388" s="4" t="s">
        <v>90</v>
      </c>
      <c r="E388" s="4" t="s">
        <v>725</v>
      </c>
      <c r="F388" s="4" t="s">
        <v>733</v>
      </c>
      <c r="G388" s="14">
        <v>35000</v>
      </c>
      <c r="H388" s="4">
        <v>0</v>
      </c>
      <c r="I388" s="14">
        <v>35000</v>
      </c>
      <c r="J388" s="14">
        <v>1004.5</v>
      </c>
      <c r="K388" s="14">
        <v>0</v>
      </c>
      <c r="L388" s="14">
        <v>1064</v>
      </c>
      <c r="M388" s="31">
        <v>3599.76</v>
      </c>
      <c r="N388" s="14">
        <f t="shared" si="11"/>
        <v>5668.26</v>
      </c>
      <c r="O388" s="14">
        <f t="shared" si="12"/>
        <v>29331.739999999998</v>
      </c>
    </row>
    <row r="389" spans="1:15" ht="24.75" customHeight="1" x14ac:dyDescent="0.25">
      <c r="A389" s="4">
        <v>381</v>
      </c>
      <c r="B389" s="4" t="s">
        <v>500</v>
      </c>
      <c r="C389" s="4" t="s">
        <v>1118</v>
      </c>
      <c r="D389" s="4" t="s">
        <v>90</v>
      </c>
      <c r="E389" s="4" t="s">
        <v>725</v>
      </c>
      <c r="F389" s="4" t="s">
        <v>733</v>
      </c>
      <c r="G389" s="14">
        <v>35000</v>
      </c>
      <c r="H389" s="4">
        <v>0</v>
      </c>
      <c r="I389" s="14">
        <v>35000</v>
      </c>
      <c r="J389" s="14">
        <v>1004.5</v>
      </c>
      <c r="K389" s="14">
        <v>0</v>
      </c>
      <c r="L389" s="14">
        <v>1064</v>
      </c>
      <c r="M389" s="14">
        <v>425</v>
      </c>
      <c r="N389" s="14">
        <f t="shared" si="11"/>
        <v>2493.5</v>
      </c>
      <c r="O389" s="14">
        <f t="shared" si="12"/>
        <v>32506.5</v>
      </c>
    </row>
    <row r="390" spans="1:15" ht="24.75" customHeight="1" x14ac:dyDescent="0.25">
      <c r="A390" s="4">
        <v>382</v>
      </c>
      <c r="B390" s="4" t="s">
        <v>573</v>
      </c>
      <c r="C390" s="4" t="s">
        <v>1118</v>
      </c>
      <c r="D390" s="4" t="s">
        <v>21</v>
      </c>
      <c r="E390" s="4" t="s">
        <v>727</v>
      </c>
      <c r="F390" s="4" t="s">
        <v>733</v>
      </c>
      <c r="G390" s="14">
        <v>50000</v>
      </c>
      <c r="H390" s="4">
        <v>0</v>
      </c>
      <c r="I390" s="14">
        <v>50000</v>
      </c>
      <c r="J390" s="14">
        <v>1435</v>
      </c>
      <c r="K390" s="14">
        <v>1377.79</v>
      </c>
      <c r="L390" s="14">
        <v>1520</v>
      </c>
      <c r="M390" s="31">
        <v>4099.76</v>
      </c>
      <c r="N390" s="14">
        <f t="shared" si="11"/>
        <v>8432.5499999999993</v>
      </c>
      <c r="O390" s="14">
        <f t="shared" si="12"/>
        <v>41567.449999999997</v>
      </c>
    </row>
    <row r="391" spans="1:15" ht="24.75" customHeight="1" x14ac:dyDescent="0.25">
      <c r="A391" s="4">
        <v>383</v>
      </c>
      <c r="B391" s="4" t="s">
        <v>582</v>
      </c>
      <c r="C391" s="4" t="s">
        <v>1118</v>
      </c>
      <c r="D391" s="4" t="s">
        <v>21</v>
      </c>
      <c r="E391" s="4" t="s">
        <v>727</v>
      </c>
      <c r="F391" s="4" t="s">
        <v>733</v>
      </c>
      <c r="G391" s="14">
        <v>50000</v>
      </c>
      <c r="H391" s="4">
        <v>0</v>
      </c>
      <c r="I391" s="14">
        <v>50000</v>
      </c>
      <c r="J391" s="14">
        <v>1435</v>
      </c>
      <c r="K391" s="14">
        <v>1854</v>
      </c>
      <c r="L391" s="14">
        <v>1520</v>
      </c>
      <c r="M391" s="14">
        <v>425</v>
      </c>
      <c r="N391" s="14">
        <f t="shared" si="11"/>
        <v>5234</v>
      </c>
      <c r="O391" s="14">
        <f t="shared" si="12"/>
        <v>44766</v>
      </c>
    </row>
    <row r="392" spans="1:15" ht="24.75" customHeight="1" x14ac:dyDescent="0.25">
      <c r="A392" s="4">
        <v>384</v>
      </c>
      <c r="B392" s="4" t="s">
        <v>590</v>
      </c>
      <c r="C392" s="4" t="s">
        <v>1118</v>
      </c>
      <c r="D392" s="4" t="s">
        <v>21</v>
      </c>
      <c r="E392" s="4" t="s">
        <v>727</v>
      </c>
      <c r="F392" s="4" t="s">
        <v>734</v>
      </c>
      <c r="G392" s="14">
        <v>50000</v>
      </c>
      <c r="H392" s="4">
        <v>0</v>
      </c>
      <c r="I392" s="14">
        <v>50000</v>
      </c>
      <c r="J392" s="14">
        <v>1435</v>
      </c>
      <c r="K392" s="14">
        <v>1854</v>
      </c>
      <c r="L392" s="14">
        <v>1520</v>
      </c>
      <c r="M392" s="14">
        <v>2035.8</v>
      </c>
      <c r="N392" s="14">
        <f t="shared" si="11"/>
        <v>6844.8</v>
      </c>
      <c r="O392" s="14">
        <f t="shared" si="12"/>
        <v>43155.199999999997</v>
      </c>
    </row>
    <row r="393" spans="1:15" ht="24.75" customHeight="1" x14ac:dyDescent="0.25">
      <c r="A393" s="4">
        <v>385</v>
      </c>
      <c r="B393" s="4" t="s">
        <v>600</v>
      </c>
      <c r="C393" s="4" t="s">
        <v>1118</v>
      </c>
      <c r="D393" s="4" t="s">
        <v>140</v>
      </c>
      <c r="E393" s="4" t="s">
        <v>726</v>
      </c>
      <c r="F393" s="4" t="s">
        <v>733</v>
      </c>
      <c r="G393" s="14">
        <v>11000</v>
      </c>
      <c r="H393" s="4">
        <v>0</v>
      </c>
      <c r="I393" s="14">
        <v>11000</v>
      </c>
      <c r="J393" s="14">
        <v>315.7</v>
      </c>
      <c r="K393" s="14">
        <v>0</v>
      </c>
      <c r="L393" s="14">
        <v>334.4</v>
      </c>
      <c r="M393" s="14">
        <v>2131.8200000000002</v>
      </c>
      <c r="N393" s="14">
        <f t="shared" si="11"/>
        <v>2781.92</v>
      </c>
      <c r="O393" s="14">
        <f t="shared" ref="O393:O454" si="13">+G393-N393</f>
        <v>8218.08</v>
      </c>
    </row>
    <row r="394" spans="1:15" ht="24.75" customHeight="1" x14ac:dyDescent="0.25">
      <c r="A394" s="4">
        <v>386</v>
      </c>
      <c r="B394" s="4" t="s">
        <v>607</v>
      </c>
      <c r="C394" s="4" t="s">
        <v>1118</v>
      </c>
      <c r="D394" s="4" t="s">
        <v>21</v>
      </c>
      <c r="E394" s="4" t="s">
        <v>727</v>
      </c>
      <c r="F394" s="4" t="s">
        <v>733</v>
      </c>
      <c r="G394" s="14">
        <v>45000</v>
      </c>
      <c r="H394" s="4">
        <v>0</v>
      </c>
      <c r="I394" s="14">
        <v>45000</v>
      </c>
      <c r="J394" s="14">
        <f>+I394*2.87%</f>
        <v>1291.5</v>
      </c>
      <c r="K394" s="14">
        <v>1148.33</v>
      </c>
      <c r="L394" s="14">
        <f>+I394*3.04%</f>
        <v>1368</v>
      </c>
      <c r="M394" s="14">
        <v>25</v>
      </c>
      <c r="N394" s="14">
        <f t="shared" ref="N394:N410" si="14">+J394+K394+L394+M394</f>
        <v>3832.83</v>
      </c>
      <c r="O394" s="14">
        <f t="shared" si="13"/>
        <v>41167.17</v>
      </c>
    </row>
    <row r="395" spans="1:15" ht="24.75" customHeight="1" x14ac:dyDescent="0.25">
      <c r="A395" s="4">
        <v>387</v>
      </c>
      <c r="B395" s="4" t="s">
        <v>610</v>
      </c>
      <c r="C395" s="4" t="s">
        <v>1118</v>
      </c>
      <c r="D395" s="4" t="s">
        <v>140</v>
      </c>
      <c r="E395" s="4" t="s">
        <v>726</v>
      </c>
      <c r="F395" s="4" t="s">
        <v>733</v>
      </c>
      <c r="G395" s="14">
        <v>11000</v>
      </c>
      <c r="H395" s="4">
        <v>0</v>
      </c>
      <c r="I395" s="14">
        <v>11000</v>
      </c>
      <c r="J395" s="14">
        <v>315.7</v>
      </c>
      <c r="K395" s="14">
        <v>0</v>
      </c>
      <c r="L395" s="14">
        <v>334.4</v>
      </c>
      <c r="M395" s="14">
        <v>25</v>
      </c>
      <c r="N395" s="14">
        <f t="shared" si="14"/>
        <v>675.09999999999991</v>
      </c>
      <c r="O395" s="14">
        <f t="shared" si="13"/>
        <v>10324.9</v>
      </c>
    </row>
    <row r="396" spans="1:15" ht="24.75" customHeight="1" x14ac:dyDescent="0.25">
      <c r="A396" s="4">
        <v>388</v>
      </c>
      <c r="B396" s="4" t="s">
        <v>631</v>
      </c>
      <c r="C396" s="4" t="s">
        <v>1118</v>
      </c>
      <c r="D396" s="4" t="s">
        <v>140</v>
      </c>
      <c r="E396" s="4" t="s">
        <v>726</v>
      </c>
      <c r="F396" s="4" t="s">
        <v>733</v>
      </c>
      <c r="G396" s="14">
        <v>11000</v>
      </c>
      <c r="H396" s="4">
        <v>0</v>
      </c>
      <c r="I396" s="14">
        <v>11000</v>
      </c>
      <c r="J396" s="14">
        <v>315.7</v>
      </c>
      <c r="K396" s="14">
        <v>0</v>
      </c>
      <c r="L396" s="14">
        <v>334.4</v>
      </c>
      <c r="M396" s="14">
        <v>25</v>
      </c>
      <c r="N396" s="14">
        <f t="shared" si="14"/>
        <v>675.09999999999991</v>
      </c>
      <c r="O396" s="14">
        <f t="shared" si="13"/>
        <v>10324.9</v>
      </c>
    </row>
    <row r="397" spans="1:15" ht="24.75" customHeight="1" x14ac:dyDescent="0.25">
      <c r="A397" s="4">
        <v>389</v>
      </c>
      <c r="B397" s="4" t="s">
        <v>653</v>
      </c>
      <c r="C397" s="4" t="s">
        <v>1118</v>
      </c>
      <c r="D397" s="4" t="s">
        <v>140</v>
      </c>
      <c r="E397" s="4" t="s">
        <v>726</v>
      </c>
      <c r="F397" s="4" t="s">
        <v>733</v>
      </c>
      <c r="G397" s="14">
        <v>11000</v>
      </c>
      <c r="H397" s="4">
        <v>0</v>
      </c>
      <c r="I397" s="14">
        <v>11000</v>
      </c>
      <c r="J397" s="14">
        <v>315.7</v>
      </c>
      <c r="K397" s="14">
        <v>0</v>
      </c>
      <c r="L397" s="14">
        <v>334.4</v>
      </c>
      <c r="M397" s="14">
        <v>725</v>
      </c>
      <c r="N397" s="14">
        <f t="shared" si="14"/>
        <v>1375.1</v>
      </c>
      <c r="O397" s="14">
        <f t="shared" si="13"/>
        <v>9624.9</v>
      </c>
    </row>
    <row r="398" spans="1:15" ht="24.75" customHeight="1" x14ac:dyDescent="0.25">
      <c r="A398" s="4">
        <v>390</v>
      </c>
      <c r="B398" s="4" t="s">
        <v>668</v>
      </c>
      <c r="C398" s="4" t="s">
        <v>1118</v>
      </c>
      <c r="D398" s="4" t="s">
        <v>151</v>
      </c>
      <c r="E398" s="4" t="s">
        <v>726</v>
      </c>
      <c r="F398" s="4" t="s">
        <v>733</v>
      </c>
      <c r="G398" s="14">
        <v>11000</v>
      </c>
      <c r="H398" s="4">
        <v>0</v>
      </c>
      <c r="I398" s="14">
        <v>11000</v>
      </c>
      <c r="J398" s="14">
        <v>315.7</v>
      </c>
      <c r="K398" s="14">
        <v>0</v>
      </c>
      <c r="L398" s="14">
        <v>334.4</v>
      </c>
      <c r="M398" s="14">
        <v>3199.76</v>
      </c>
      <c r="N398" s="14">
        <f t="shared" si="14"/>
        <v>3849.86</v>
      </c>
      <c r="O398" s="14">
        <f t="shared" si="13"/>
        <v>7150.1399999999994</v>
      </c>
    </row>
    <row r="399" spans="1:15" ht="24.75" customHeight="1" x14ac:dyDescent="0.25">
      <c r="A399" s="4">
        <v>391</v>
      </c>
      <c r="B399" s="4" t="s">
        <v>670</v>
      </c>
      <c r="C399" s="4" t="s">
        <v>1118</v>
      </c>
      <c r="D399" s="4" t="s">
        <v>36</v>
      </c>
      <c r="E399" s="4" t="s">
        <v>725</v>
      </c>
      <c r="F399" s="4" t="s">
        <v>733</v>
      </c>
      <c r="G399" s="14">
        <v>50000</v>
      </c>
      <c r="H399" s="4">
        <v>0</v>
      </c>
      <c r="I399" s="14">
        <v>50000</v>
      </c>
      <c r="J399" s="14">
        <v>1435</v>
      </c>
      <c r="K399" s="14">
        <v>1854</v>
      </c>
      <c r="L399" s="14">
        <v>1520</v>
      </c>
      <c r="M399" s="14">
        <v>1025</v>
      </c>
      <c r="N399" s="14">
        <f t="shared" si="14"/>
        <v>5834</v>
      </c>
      <c r="O399" s="14">
        <f t="shared" si="13"/>
        <v>44166</v>
      </c>
    </row>
    <row r="400" spans="1:15" ht="24.75" customHeight="1" x14ac:dyDescent="0.25">
      <c r="A400" s="4">
        <v>392</v>
      </c>
      <c r="B400" s="4" t="s">
        <v>682</v>
      </c>
      <c r="C400" s="4" t="s">
        <v>1118</v>
      </c>
      <c r="D400" s="4" t="s">
        <v>151</v>
      </c>
      <c r="E400" s="4" t="s">
        <v>726</v>
      </c>
      <c r="F400" s="4" t="s">
        <v>733</v>
      </c>
      <c r="G400" s="14">
        <v>11000</v>
      </c>
      <c r="H400" s="4">
        <v>0</v>
      </c>
      <c r="I400" s="14">
        <v>11000</v>
      </c>
      <c r="J400" s="14">
        <v>315.7</v>
      </c>
      <c r="K400" s="14">
        <v>0</v>
      </c>
      <c r="L400" s="14">
        <v>334.4</v>
      </c>
      <c r="M400" s="14">
        <v>25</v>
      </c>
      <c r="N400" s="14">
        <f t="shared" si="14"/>
        <v>675.09999999999991</v>
      </c>
      <c r="O400" s="14">
        <f t="shared" si="13"/>
        <v>10324.9</v>
      </c>
    </row>
    <row r="401" spans="1:15" ht="24.75" customHeight="1" x14ac:dyDescent="0.25">
      <c r="A401" s="4">
        <v>393</v>
      </c>
      <c r="B401" s="4" t="s">
        <v>691</v>
      </c>
      <c r="C401" s="4" t="s">
        <v>1118</v>
      </c>
      <c r="D401" s="4" t="s">
        <v>21</v>
      </c>
      <c r="E401" s="4" t="s">
        <v>727</v>
      </c>
      <c r="F401" s="4" t="s">
        <v>734</v>
      </c>
      <c r="G401" s="14">
        <v>50000</v>
      </c>
      <c r="H401" s="4">
        <v>0</v>
      </c>
      <c r="I401" s="14">
        <v>50000</v>
      </c>
      <c r="J401" s="14">
        <v>1435</v>
      </c>
      <c r="K401" s="14">
        <v>1854</v>
      </c>
      <c r="L401" s="14">
        <v>1520</v>
      </c>
      <c r="M401" s="14">
        <v>2900</v>
      </c>
      <c r="N401" s="14">
        <f t="shared" si="14"/>
        <v>7709</v>
      </c>
      <c r="O401" s="14">
        <f t="shared" si="13"/>
        <v>42291</v>
      </c>
    </row>
    <row r="402" spans="1:15" ht="24.75" customHeight="1" x14ac:dyDescent="0.25">
      <c r="A402" s="4">
        <v>394</v>
      </c>
      <c r="B402" s="4" t="s">
        <v>715</v>
      </c>
      <c r="C402" s="4" t="s">
        <v>1118</v>
      </c>
      <c r="D402" s="4" t="s">
        <v>140</v>
      </c>
      <c r="E402" s="4" t="s">
        <v>726</v>
      </c>
      <c r="F402" s="4" t="s">
        <v>733</v>
      </c>
      <c r="G402" s="14">
        <v>11000</v>
      </c>
      <c r="H402" s="4">
        <v>0</v>
      </c>
      <c r="I402" s="14">
        <v>11000</v>
      </c>
      <c r="J402" s="14">
        <v>315.7</v>
      </c>
      <c r="K402" s="14">
        <v>0</v>
      </c>
      <c r="L402" s="14">
        <v>334.4</v>
      </c>
      <c r="M402" s="14">
        <v>696</v>
      </c>
      <c r="N402" s="14">
        <f t="shared" si="14"/>
        <v>1346.1</v>
      </c>
      <c r="O402" s="14">
        <f t="shared" si="13"/>
        <v>9653.9</v>
      </c>
    </row>
    <row r="403" spans="1:15" ht="24.75" customHeight="1" x14ac:dyDescent="0.25">
      <c r="A403" s="4">
        <v>395</v>
      </c>
      <c r="B403" s="4" t="s">
        <v>722</v>
      </c>
      <c r="C403" s="4" t="s">
        <v>1118</v>
      </c>
      <c r="D403" s="4" t="s">
        <v>151</v>
      </c>
      <c r="E403" s="4" t="s">
        <v>726</v>
      </c>
      <c r="F403" s="4" t="s">
        <v>733</v>
      </c>
      <c r="G403" s="14">
        <v>11000</v>
      </c>
      <c r="H403" s="4">
        <v>0</v>
      </c>
      <c r="I403" s="14">
        <v>11000</v>
      </c>
      <c r="J403" s="14">
        <v>315.7</v>
      </c>
      <c r="K403" s="14">
        <v>0</v>
      </c>
      <c r="L403" s="14">
        <v>334.4</v>
      </c>
      <c r="M403" s="14">
        <v>25</v>
      </c>
      <c r="N403" s="14">
        <f t="shared" si="14"/>
        <v>675.09999999999991</v>
      </c>
      <c r="O403" s="14">
        <f t="shared" si="13"/>
        <v>10324.9</v>
      </c>
    </row>
    <row r="404" spans="1:15" ht="24.75" customHeight="1" x14ac:dyDescent="0.25">
      <c r="A404" s="4">
        <v>396</v>
      </c>
      <c r="B404" s="4" t="s">
        <v>176</v>
      </c>
      <c r="C404" s="4" t="s">
        <v>1029</v>
      </c>
      <c r="D404" s="4" t="s">
        <v>151</v>
      </c>
      <c r="E404" s="4" t="s">
        <v>726</v>
      </c>
      <c r="F404" s="4" t="s">
        <v>733</v>
      </c>
      <c r="G404" s="14">
        <v>11000</v>
      </c>
      <c r="H404" s="4">
        <v>0</v>
      </c>
      <c r="I404" s="14">
        <v>11000</v>
      </c>
      <c r="J404" s="14">
        <v>315.7</v>
      </c>
      <c r="K404" s="14">
        <v>0</v>
      </c>
      <c r="L404" s="14">
        <v>334.4</v>
      </c>
      <c r="M404" s="14">
        <v>25</v>
      </c>
      <c r="N404" s="14">
        <f t="shared" si="14"/>
        <v>675.09999999999991</v>
      </c>
      <c r="O404" s="14">
        <f t="shared" si="13"/>
        <v>10324.9</v>
      </c>
    </row>
    <row r="405" spans="1:15" ht="24.75" customHeight="1" x14ac:dyDescent="0.25">
      <c r="A405" s="4">
        <v>397</v>
      </c>
      <c r="B405" s="4" t="s">
        <v>59</v>
      </c>
      <c r="C405" s="4" t="s">
        <v>1029</v>
      </c>
      <c r="D405" s="4" t="s">
        <v>60</v>
      </c>
      <c r="E405" s="4" t="s">
        <v>728</v>
      </c>
      <c r="F405" s="4" t="s">
        <v>733</v>
      </c>
      <c r="G405" s="14">
        <v>80000</v>
      </c>
      <c r="H405" s="4">
        <v>0</v>
      </c>
      <c r="I405" s="14">
        <v>80000</v>
      </c>
      <c r="J405" s="14">
        <v>2296</v>
      </c>
      <c r="K405" s="14">
        <v>7400.87</v>
      </c>
      <c r="L405" s="14">
        <v>2432</v>
      </c>
      <c r="M405" s="14">
        <v>425</v>
      </c>
      <c r="N405" s="14">
        <f t="shared" si="14"/>
        <v>12553.869999999999</v>
      </c>
      <c r="O405" s="14">
        <f t="shared" si="13"/>
        <v>67446.13</v>
      </c>
    </row>
    <row r="406" spans="1:15" ht="24.75" customHeight="1" x14ac:dyDescent="0.25">
      <c r="A406" s="4">
        <v>398</v>
      </c>
      <c r="B406" s="4" t="s">
        <v>65</v>
      </c>
      <c r="C406" s="4" t="s">
        <v>1029</v>
      </c>
      <c r="D406" s="4" t="s">
        <v>21</v>
      </c>
      <c r="E406" s="4" t="s">
        <v>727</v>
      </c>
      <c r="F406" s="4" t="s">
        <v>733</v>
      </c>
      <c r="G406" s="14">
        <v>50000</v>
      </c>
      <c r="H406" s="4">
        <v>0</v>
      </c>
      <c r="I406" s="14">
        <v>50000</v>
      </c>
      <c r="J406" s="14">
        <v>1435</v>
      </c>
      <c r="K406" s="14">
        <v>1377.79</v>
      </c>
      <c r="L406" s="14">
        <v>1520</v>
      </c>
      <c r="M406" s="31">
        <v>4099.76</v>
      </c>
      <c r="N406" s="14">
        <f t="shared" si="14"/>
        <v>8432.5499999999993</v>
      </c>
      <c r="O406" s="14">
        <f t="shared" si="13"/>
        <v>41567.449999999997</v>
      </c>
    </row>
    <row r="407" spans="1:15" ht="24.75" customHeight="1" x14ac:dyDescent="0.25">
      <c r="A407" s="4">
        <v>399</v>
      </c>
      <c r="B407" s="4" t="s">
        <v>102</v>
      </c>
      <c r="C407" s="4" t="s">
        <v>1029</v>
      </c>
      <c r="D407" s="4" t="s">
        <v>21</v>
      </c>
      <c r="E407" s="4" t="s">
        <v>727</v>
      </c>
      <c r="F407" s="4" t="s">
        <v>733</v>
      </c>
      <c r="G407" s="14">
        <v>50000</v>
      </c>
      <c r="H407" s="4">
        <v>0</v>
      </c>
      <c r="I407" s="14">
        <v>50000</v>
      </c>
      <c r="J407" s="14">
        <v>1435</v>
      </c>
      <c r="K407" s="14">
        <v>1377.79</v>
      </c>
      <c r="L407" s="14">
        <v>1520</v>
      </c>
      <c r="M407" s="31">
        <v>16467.099999999999</v>
      </c>
      <c r="N407" s="14">
        <f t="shared" si="14"/>
        <v>20799.89</v>
      </c>
      <c r="O407" s="14">
        <f t="shared" si="13"/>
        <v>29200.11</v>
      </c>
    </row>
    <row r="408" spans="1:15" ht="24.75" customHeight="1" x14ac:dyDescent="0.25">
      <c r="A408" s="4">
        <v>400</v>
      </c>
      <c r="B408" s="4" t="s">
        <v>153</v>
      </c>
      <c r="C408" s="4" t="s">
        <v>1029</v>
      </c>
      <c r="D408" s="4" t="s">
        <v>21</v>
      </c>
      <c r="E408" s="4" t="s">
        <v>725</v>
      </c>
      <c r="F408" s="4" t="s">
        <v>733</v>
      </c>
      <c r="G408" s="14">
        <v>50000</v>
      </c>
      <c r="H408" s="4">
        <v>0</v>
      </c>
      <c r="I408" s="14">
        <v>50000</v>
      </c>
      <c r="J408" s="14">
        <v>1435</v>
      </c>
      <c r="K408" s="14">
        <v>1615.89</v>
      </c>
      <c r="L408" s="14">
        <v>1520</v>
      </c>
      <c r="M408" s="14">
        <v>7041.58</v>
      </c>
      <c r="N408" s="14">
        <f t="shared" si="14"/>
        <v>11612.470000000001</v>
      </c>
      <c r="O408" s="14">
        <f t="shared" si="13"/>
        <v>38387.53</v>
      </c>
    </row>
    <row r="409" spans="1:15" ht="24.75" customHeight="1" x14ac:dyDescent="0.25">
      <c r="A409" s="4">
        <v>401</v>
      </c>
      <c r="B409" s="4" t="s">
        <v>139</v>
      </c>
      <c r="C409" s="4" t="s">
        <v>1029</v>
      </c>
      <c r="D409" s="4" t="s">
        <v>140</v>
      </c>
      <c r="E409" s="4" t="s">
        <v>726</v>
      </c>
      <c r="F409" s="4" t="s">
        <v>733</v>
      </c>
      <c r="G409" s="14">
        <v>11000</v>
      </c>
      <c r="H409" s="4">
        <v>0</v>
      </c>
      <c r="I409" s="14">
        <v>11000</v>
      </c>
      <c r="J409" s="14">
        <v>315.7</v>
      </c>
      <c r="K409" s="14">
        <v>0</v>
      </c>
      <c r="L409" s="14">
        <v>334.4</v>
      </c>
      <c r="M409" s="14">
        <v>25</v>
      </c>
      <c r="N409" s="14">
        <f t="shared" si="14"/>
        <v>675.09999999999991</v>
      </c>
      <c r="O409" s="14">
        <f t="shared" si="13"/>
        <v>10324.9</v>
      </c>
    </row>
    <row r="410" spans="1:15" ht="24.75" customHeight="1" x14ac:dyDescent="0.25">
      <c r="A410" s="4">
        <v>402</v>
      </c>
      <c r="B410" s="4" t="s">
        <v>69</v>
      </c>
      <c r="C410" s="4" t="s">
        <v>1029</v>
      </c>
      <c r="D410" s="4" t="s">
        <v>21</v>
      </c>
      <c r="E410" s="4" t="s">
        <v>727</v>
      </c>
      <c r="F410" s="4" t="s">
        <v>733</v>
      </c>
      <c r="G410" s="14">
        <v>50000</v>
      </c>
      <c r="H410" s="4">
        <v>0</v>
      </c>
      <c r="I410" s="14">
        <v>50000</v>
      </c>
      <c r="J410" s="14">
        <v>1435</v>
      </c>
      <c r="K410" s="14">
        <v>1615.89</v>
      </c>
      <c r="L410" s="14">
        <v>1520</v>
      </c>
      <c r="M410" s="31">
        <v>2012.38</v>
      </c>
      <c r="N410" s="14">
        <f t="shared" si="14"/>
        <v>6583.27</v>
      </c>
      <c r="O410" s="14">
        <f t="shared" si="13"/>
        <v>43416.729999999996</v>
      </c>
    </row>
    <row r="411" spans="1:15" ht="24.75" customHeight="1" x14ac:dyDescent="0.25">
      <c r="A411" s="4">
        <v>403</v>
      </c>
      <c r="B411" s="4" t="s">
        <v>196</v>
      </c>
      <c r="C411" s="4" t="s">
        <v>1029</v>
      </c>
      <c r="D411" s="4" t="s">
        <v>149</v>
      </c>
      <c r="E411" s="4" t="s">
        <v>727</v>
      </c>
      <c r="F411" s="4" t="s">
        <v>734</v>
      </c>
      <c r="G411" s="14">
        <v>31500</v>
      </c>
      <c r="H411" s="4">
        <v>0</v>
      </c>
      <c r="I411" s="14">
        <v>31500</v>
      </c>
      <c r="J411" s="14">
        <v>904.05</v>
      </c>
      <c r="K411" s="14">
        <v>0</v>
      </c>
      <c r="L411" s="14">
        <v>957.6</v>
      </c>
      <c r="M411" s="14">
        <v>1612.38</v>
      </c>
      <c r="N411" s="14">
        <f t="shared" ref="N411:N457" si="15">+J411+K411+L411+M411</f>
        <v>3474.03</v>
      </c>
      <c r="O411" s="14">
        <f t="shared" si="13"/>
        <v>28025.97</v>
      </c>
    </row>
    <row r="412" spans="1:15" ht="24.75" customHeight="1" x14ac:dyDescent="0.25">
      <c r="A412" s="4">
        <v>404</v>
      </c>
      <c r="B412" s="4" t="s">
        <v>202</v>
      </c>
      <c r="C412" s="4" t="s">
        <v>1029</v>
      </c>
      <c r="D412" s="4" t="s">
        <v>151</v>
      </c>
      <c r="E412" s="4" t="s">
        <v>726</v>
      </c>
      <c r="F412" s="4" t="s">
        <v>733</v>
      </c>
      <c r="G412" s="14">
        <v>11000</v>
      </c>
      <c r="H412" s="4">
        <v>0</v>
      </c>
      <c r="I412" s="14">
        <v>11000</v>
      </c>
      <c r="J412" s="14">
        <v>315.7</v>
      </c>
      <c r="K412" s="14">
        <v>0</v>
      </c>
      <c r="L412" s="14">
        <v>334.4</v>
      </c>
      <c r="M412" s="14">
        <v>25</v>
      </c>
      <c r="N412" s="14">
        <f t="shared" si="15"/>
        <v>675.09999999999991</v>
      </c>
      <c r="O412" s="14">
        <f t="shared" si="13"/>
        <v>10324.9</v>
      </c>
    </row>
    <row r="413" spans="1:15" ht="24.75" customHeight="1" x14ac:dyDescent="0.25">
      <c r="A413" s="4">
        <v>405</v>
      </c>
      <c r="B413" s="4" t="s">
        <v>220</v>
      </c>
      <c r="C413" s="4" t="s">
        <v>1029</v>
      </c>
      <c r="D413" s="4" t="s">
        <v>221</v>
      </c>
      <c r="E413" s="4" t="s">
        <v>726</v>
      </c>
      <c r="F413" s="4" t="s">
        <v>733</v>
      </c>
      <c r="G413" s="14">
        <v>11000</v>
      </c>
      <c r="H413" s="4">
        <v>0</v>
      </c>
      <c r="I413" s="14">
        <v>11000</v>
      </c>
      <c r="J413" s="14">
        <v>315.7</v>
      </c>
      <c r="K413" s="14">
        <v>0</v>
      </c>
      <c r="L413" s="14">
        <v>334.4</v>
      </c>
      <c r="M413" s="31">
        <v>6857.43</v>
      </c>
      <c r="N413" s="14">
        <f t="shared" si="15"/>
        <v>7507.5300000000007</v>
      </c>
      <c r="O413" s="14">
        <f t="shared" si="13"/>
        <v>3492.4699999999993</v>
      </c>
    </row>
    <row r="414" spans="1:15" ht="24.75" customHeight="1" x14ac:dyDescent="0.25">
      <c r="A414" s="4">
        <v>406</v>
      </c>
      <c r="B414" s="4" t="s">
        <v>251</v>
      </c>
      <c r="C414" s="4" t="s">
        <v>1029</v>
      </c>
      <c r="D414" s="4" t="s">
        <v>151</v>
      </c>
      <c r="E414" s="4" t="s">
        <v>726</v>
      </c>
      <c r="F414" s="4" t="s">
        <v>733</v>
      </c>
      <c r="G414" s="14">
        <v>11000</v>
      </c>
      <c r="H414" s="4">
        <v>0</v>
      </c>
      <c r="I414" s="14">
        <v>11000</v>
      </c>
      <c r="J414" s="14">
        <v>315.7</v>
      </c>
      <c r="K414" s="14">
        <v>0</v>
      </c>
      <c r="L414" s="14">
        <v>334.4</v>
      </c>
      <c r="M414" s="14">
        <v>25</v>
      </c>
      <c r="N414" s="14">
        <f t="shared" si="15"/>
        <v>675.09999999999991</v>
      </c>
      <c r="O414" s="14">
        <f t="shared" si="13"/>
        <v>10324.9</v>
      </c>
    </row>
    <row r="415" spans="1:15" ht="24.75" customHeight="1" x14ac:dyDescent="0.25">
      <c r="A415" s="4">
        <v>407</v>
      </c>
      <c r="B415" s="4" t="s">
        <v>271</v>
      </c>
      <c r="C415" s="4" t="s">
        <v>1029</v>
      </c>
      <c r="D415" s="4" t="s">
        <v>21</v>
      </c>
      <c r="E415" s="4" t="s">
        <v>725</v>
      </c>
      <c r="F415" s="4" t="s">
        <v>733</v>
      </c>
      <c r="G415" s="14">
        <v>50000</v>
      </c>
      <c r="H415" s="4">
        <v>0</v>
      </c>
      <c r="I415" s="14">
        <v>50000</v>
      </c>
      <c r="J415" s="14">
        <v>1435</v>
      </c>
      <c r="K415" s="14">
        <v>1854</v>
      </c>
      <c r="L415" s="14">
        <v>1520</v>
      </c>
      <c r="M415" s="14">
        <v>1705</v>
      </c>
      <c r="N415" s="14">
        <f t="shared" si="15"/>
        <v>6514</v>
      </c>
      <c r="O415" s="14">
        <f t="shared" si="13"/>
        <v>43486</v>
      </c>
    </row>
    <row r="416" spans="1:15" ht="24.75" customHeight="1" x14ac:dyDescent="0.25">
      <c r="A416" s="4">
        <v>408</v>
      </c>
      <c r="B416" s="4" t="s">
        <v>278</v>
      </c>
      <c r="C416" s="4" t="s">
        <v>1029</v>
      </c>
      <c r="D416" s="4" t="s">
        <v>140</v>
      </c>
      <c r="E416" s="4" t="s">
        <v>726</v>
      </c>
      <c r="F416" s="4" t="s">
        <v>733</v>
      </c>
      <c r="G416" s="14">
        <v>11000</v>
      </c>
      <c r="H416" s="4">
        <v>0</v>
      </c>
      <c r="I416" s="14">
        <v>11000</v>
      </c>
      <c r="J416" s="14">
        <v>315.7</v>
      </c>
      <c r="K416" s="14">
        <v>0</v>
      </c>
      <c r="L416" s="14">
        <v>334.4</v>
      </c>
      <c r="M416" s="14">
        <v>25</v>
      </c>
      <c r="N416" s="14">
        <f t="shared" si="15"/>
        <v>675.09999999999991</v>
      </c>
      <c r="O416" s="14">
        <f t="shared" si="13"/>
        <v>10324.9</v>
      </c>
    </row>
    <row r="417" spans="1:15" ht="24.75" customHeight="1" x14ac:dyDescent="0.25">
      <c r="A417" s="4">
        <v>409</v>
      </c>
      <c r="B417" s="4" t="s">
        <v>301</v>
      </c>
      <c r="C417" s="4" t="s">
        <v>1029</v>
      </c>
      <c r="D417" s="4" t="s">
        <v>21</v>
      </c>
      <c r="E417" s="4" t="s">
        <v>727</v>
      </c>
      <c r="F417" s="4" t="s">
        <v>733</v>
      </c>
      <c r="G417" s="14">
        <v>50000</v>
      </c>
      <c r="H417" s="4">
        <v>0</v>
      </c>
      <c r="I417" s="14">
        <v>50000</v>
      </c>
      <c r="J417" s="14">
        <v>1435</v>
      </c>
      <c r="K417" s="14">
        <v>1615.89</v>
      </c>
      <c r="L417" s="14">
        <v>1520</v>
      </c>
      <c r="M417" s="31">
        <v>2112.38</v>
      </c>
      <c r="N417" s="14">
        <f t="shared" si="15"/>
        <v>6683.27</v>
      </c>
      <c r="O417" s="14">
        <f t="shared" si="13"/>
        <v>43316.729999999996</v>
      </c>
    </row>
    <row r="418" spans="1:15" ht="24.75" customHeight="1" x14ac:dyDescent="0.25">
      <c r="A418" s="4">
        <v>410</v>
      </c>
      <c r="B418" s="4" t="s">
        <v>307</v>
      </c>
      <c r="C418" s="4" t="s">
        <v>1029</v>
      </c>
      <c r="D418" s="4" t="s">
        <v>151</v>
      </c>
      <c r="E418" s="4" t="s">
        <v>726</v>
      </c>
      <c r="F418" s="4" t="s">
        <v>733</v>
      </c>
      <c r="G418" s="14">
        <v>11000</v>
      </c>
      <c r="H418" s="4">
        <v>0</v>
      </c>
      <c r="I418" s="14">
        <v>11000</v>
      </c>
      <c r="J418" s="14">
        <v>315.7</v>
      </c>
      <c r="K418" s="14">
        <v>0</v>
      </c>
      <c r="L418" s="14">
        <v>334.4</v>
      </c>
      <c r="M418" s="31">
        <v>5141.87</v>
      </c>
      <c r="N418" s="14">
        <f t="shared" si="15"/>
        <v>5791.9699999999993</v>
      </c>
      <c r="O418" s="14">
        <f t="shared" si="13"/>
        <v>5208.0300000000007</v>
      </c>
    </row>
    <row r="419" spans="1:15" ht="24.75" customHeight="1" x14ac:dyDescent="0.25">
      <c r="A419" s="4">
        <v>411</v>
      </c>
      <c r="B419" s="4" t="s">
        <v>105</v>
      </c>
      <c r="C419" s="4" t="s">
        <v>1029</v>
      </c>
      <c r="D419" s="4" t="s">
        <v>151</v>
      </c>
      <c r="E419" s="4" t="s">
        <v>726</v>
      </c>
      <c r="F419" s="4" t="s">
        <v>733</v>
      </c>
      <c r="G419" s="14">
        <v>11000</v>
      </c>
      <c r="H419" s="4">
        <v>0</v>
      </c>
      <c r="I419" s="14">
        <v>11000</v>
      </c>
      <c r="J419" s="14">
        <v>315.7</v>
      </c>
      <c r="K419" s="14">
        <v>0</v>
      </c>
      <c r="L419" s="14">
        <v>334.4</v>
      </c>
      <c r="M419" s="31">
        <v>5581.39</v>
      </c>
      <c r="N419" s="14">
        <f t="shared" si="15"/>
        <v>6231.49</v>
      </c>
      <c r="O419" s="14">
        <f t="shared" si="13"/>
        <v>4768.51</v>
      </c>
    </row>
    <row r="420" spans="1:15" ht="24.75" customHeight="1" x14ac:dyDescent="0.25">
      <c r="A420" s="4">
        <v>412</v>
      </c>
      <c r="B420" s="4" t="s">
        <v>319</v>
      </c>
      <c r="C420" s="4" t="s">
        <v>1029</v>
      </c>
      <c r="D420" s="4" t="s">
        <v>21</v>
      </c>
      <c r="E420" s="4" t="s">
        <v>727</v>
      </c>
      <c r="F420" s="4" t="s">
        <v>734</v>
      </c>
      <c r="G420" s="14">
        <v>50000</v>
      </c>
      <c r="H420" s="4">
        <v>0</v>
      </c>
      <c r="I420" s="14">
        <v>50000</v>
      </c>
      <c r="J420" s="14">
        <v>1435</v>
      </c>
      <c r="K420" s="14">
        <v>1615.89</v>
      </c>
      <c r="L420" s="14">
        <v>1520</v>
      </c>
      <c r="M420" s="31">
        <v>6649.85</v>
      </c>
      <c r="N420" s="14">
        <f t="shared" si="15"/>
        <v>11220.740000000002</v>
      </c>
      <c r="O420" s="14">
        <f t="shared" si="13"/>
        <v>38779.259999999995</v>
      </c>
    </row>
    <row r="421" spans="1:15" ht="24.75" customHeight="1" x14ac:dyDescent="0.25">
      <c r="A421" s="4">
        <v>413</v>
      </c>
      <c r="B421" s="4" t="s">
        <v>336</v>
      </c>
      <c r="C421" s="4" t="s">
        <v>1029</v>
      </c>
      <c r="D421" s="4" t="s">
        <v>140</v>
      </c>
      <c r="E421" s="4" t="s">
        <v>726</v>
      </c>
      <c r="F421" s="4" t="s">
        <v>733</v>
      </c>
      <c r="G421" s="14">
        <v>11000</v>
      </c>
      <c r="H421" s="4">
        <v>0</v>
      </c>
      <c r="I421" s="14">
        <v>11000</v>
      </c>
      <c r="J421" s="14">
        <v>315.7</v>
      </c>
      <c r="K421" s="14">
        <v>0</v>
      </c>
      <c r="L421" s="14">
        <v>334.4</v>
      </c>
      <c r="M421" s="14">
        <v>25</v>
      </c>
      <c r="N421" s="14">
        <f t="shared" si="15"/>
        <v>675.09999999999991</v>
      </c>
      <c r="O421" s="14">
        <f t="shared" si="13"/>
        <v>10324.9</v>
      </c>
    </row>
    <row r="422" spans="1:15" ht="24.75" customHeight="1" x14ac:dyDescent="0.25">
      <c r="A422" s="4">
        <v>414</v>
      </c>
      <c r="B422" s="4" t="s">
        <v>337</v>
      </c>
      <c r="C422" s="4" t="s">
        <v>1029</v>
      </c>
      <c r="D422" s="4" t="s">
        <v>21</v>
      </c>
      <c r="E422" s="4" t="s">
        <v>725</v>
      </c>
      <c r="F422" s="4" t="s">
        <v>733</v>
      </c>
      <c r="G422" s="14">
        <v>50000</v>
      </c>
      <c r="H422" s="4">
        <v>0</v>
      </c>
      <c r="I422" s="14">
        <v>50000</v>
      </c>
      <c r="J422" s="14">
        <v>1435</v>
      </c>
      <c r="K422" s="14">
        <v>1854</v>
      </c>
      <c r="L422" s="14">
        <v>1520</v>
      </c>
      <c r="M422" s="31">
        <v>13311.69</v>
      </c>
      <c r="N422" s="14">
        <f t="shared" si="15"/>
        <v>18120.690000000002</v>
      </c>
      <c r="O422" s="14">
        <f t="shared" si="13"/>
        <v>31879.309999999998</v>
      </c>
    </row>
    <row r="423" spans="1:15" ht="24.75" customHeight="1" x14ac:dyDescent="0.25">
      <c r="A423" s="4">
        <v>415</v>
      </c>
      <c r="B423" s="4" t="s">
        <v>344</v>
      </c>
      <c r="C423" s="4" t="s">
        <v>1029</v>
      </c>
      <c r="D423" s="4" t="s">
        <v>151</v>
      </c>
      <c r="E423" s="4" t="s">
        <v>726</v>
      </c>
      <c r="F423" s="4" t="s">
        <v>733</v>
      </c>
      <c r="G423" s="14">
        <v>11000</v>
      </c>
      <c r="H423" s="4">
        <v>0</v>
      </c>
      <c r="I423" s="14">
        <v>11000</v>
      </c>
      <c r="J423" s="14">
        <v>315.7</v>
      </c>
      <c r="K423" s="14">
        <v>0</v>
      </c>
      <c r="L423" s="14">
        <v>334.4</v>
      </c>
      <c r="M423" s="14">
        <v>3764.79</v>
      </c>
      <c r="N423" s="14">
        <f t="shared" si="15"/>
        <v>4414.8899999999994</v>
      </c>
      <c r="O423" s="14">
        <f t="shared" si="13"/>
        <v>6585.1100000000006</v>
      </c>
    </row>
    <row r="424" spans="1:15" ht="24.75" customHeight="1" x14ac:dyDescent="0.25">
      <c r="A424" s="4">
        <v>416</v>
      </c>
      <c r="B424" s="4" t="s">
        <v>346</v>
      </c>
      <c r="C424" s="4" t="s">
        <v>1029</v>
      </c>
      <c r="D424" s="4" t="s">
        <v>151</v>
      </c>
      <c r="E424" s="4" t="s">
        <v>726</v>
      </c>
      <c r="F424" s="4" t="s">
        <v>733</v>
      </c>
      <c r="G424" s="14">
        <v>11000</v>
      </c>
      <c r="H424" s="4">
        <v>0</v>
      </c>
      <c r="I424" s="14">
        <v>11000</v>
      </c>
      <c r="J424" s="14">
        <v>315.7</v>
      </c>
      <c r="K424" s="14">
        <v>0</v>
      </c>
      <c r="L424" s="14">
        <v>334.4</v>
      </c>
      <c r="M424" s="14">
        <v>795</v>
      </c>
      <c r="N424" s="14">
        <f t="shared" si="15"/>
        <v>1445.1</v>
      </c>
      <c r="O424" s="14">
        <f t="shared" si="13"/>
        <v>9554.9</v>
      </c>
    </row>
    <row r="425" spans="1:15" ht="24.75" customHeight="1" x14ac:dyDescent="0.25">
      <c r="A425" s="4">
        <v>417</v>
      </c>
      <c r="B425" s="4" t="s">
        <v>365</v>
      </c>
      <c r="C425" s="4" t="s">
        <v>1029</v>
      </c>
      <c r="D425" s="4" t="s">
        <v>140</v>
      </c>
      <c r="E425" s="4" t="s">
        <v>726</v>
      </c>
      <c r="F425" s="4" t="s">
        <v>733</v>
      </c>
      <c r="G425" s="14">
        <v>11000</v>
      </c>
      <c r="H425" s="4">
        <v>0</v>
      </c>
      <c r="I425" s="14">
        <v>11000</v>
      </c>
      <c r="J425" s="14">
        <v>315.7</v>
      </c>
      <c r="K425" s="14">
        <v>0</v>
      </c>
      <c r="L425" s="14">
        <v>334.4</v>
      </c>
      <c r="M425" s="14">
        <v>25</v>
      </c>
      <c r="N425" s="14">
        <f t="shared" si="15"/>
        <v>675.09999999999991</v>
      </c>
      <c r="O425" s="14">
        <f t="shared" si="13"/>
        <v>10324.9</v>
      </c>
    </row>
    <row r="426" spans="1:15" ht="24.75" customHeight="1" x14ac:dyDescent="0.25">
      <c r="A426" s="4">
        <v>418</v>
      </c>
      <c r="B426" s="4" t="s">
        <v>380</v>
      </c>
      <c r="C426" s="4" t="s">
        <v>1029</v>
      </c>
      <c r="D426" s="4" t="s">
        <v>151</v>
      </c>
      <c r="E426" s="4" t="s">
        <v>726</v>
      </c>
      <c r="F426" s="4" t="s">
        <v>733</v>
      </c>
      <c r="G426" s="14">
        <v>11000</v>
      </c>
      <c r="H426" s="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14">
        <v>4046.39</v>
      </c>
      <c r="N426" s="14">
        <f t="shared" si="15"/>
        <v>4696.49</v>
      </c>
      <c r="O426" s="14">
        <f t="shared" si="13"/>
        <v>6303.51</v>
      </c>
    </row>
    <row r="427" spans="1:15" ht="24.75" customHeight="1" x14ac:dyDescent="0.25">
      <c r="A427" s="4">
        <v>419</v>
      </c>
      <c r="B427" s="4" t="s">
        <v>383</v>
      </c>
      <c r="C427" s="4" t="s">
        <v>1029</v>
      </c>
      <c r="D427" s="4" t="s">
        <v>214</v>
      </c>
      <c r="E427" s="4" t="s">
        <v>726</v>
      </c>
      <c r="F427" s="4" t="s">
        <v>733</v>
      </c>
      <c r="G427" s="14">
        <v>15000</v>
      </c>
      <c r="H427" s="4">
        <v>0</v>
      </c>
      <c r="I427" s="14">
        <v>15000</v>
      </c>
      <c r="J427" s="14">
        <v>430.5</v>
      </c>
      <c r="K427" s="14">
        <v>0</v>
      </c>
      <c r="L427" s="14">
        <v>456</v>
      </c>
      <c r="M427" s="14">
        <v>25</v>
      </c>
      <c r="N427" s="14">
        <f t="shared" si="15"/>
        <v>911.5</v>
      </c>
      <c r="O427" s="14">
        <f t="shared" si="13"/>
        <v>14088.5</v>
      </c>
    </row>
    <row r="428" spans="1:15" ht="24.75" customHeight="1" x14ac:dyDescent="0.25">
      <c r="A428" s="4">
        <v>420</v>
      </c>
      <c r="B428" s="4" t="s">
        <v>1354</v>
      </c>
      <c r="C428" t="s">
        <v>1029</v>
      </c>
      <c r="D428" t="s">
        <v>214</v>
      </c>
      <c r="E428" s="4" t="s">
        <v>726</v>
      </c>
      <c r="F428" s="4" t="s">
        <v>733</v>
      </c>
      <c r="G428" s="31">
        <v>15000</v>
      </c>
      <c r="H428">
        <v>0</v>
      </c>
      <c r="I428" s="31">
        <v>15000</v>
      </c>
      <c r="J428">
        <v>430.5</v>
      </c>
      <c r="K428" s="14">
        <v>0</v>
      </c>
      <c r="L428">
        <v>456</v>
      </c>
      <c r="M428">
        <v>25</v>
      </c>
      <c r="N428">
        <v>911.5</v>
      </c>
      <c r="O428" s="14">
        <f t="shared" si="13"/>
        <v>14088.5</v>
      </c>
    </row>
    <row r="429" spans="1:15" ht="24.75" customHeight="1" x14ac:dyDescent="0.25">
      <c r="A429" s="4">
        <v>421</v>
      </c>
      <c r="B429" s="4" t="s">
        <v>407</v>
      </c>
      <c r="C429" s="4" t="s">
        <v>1029</v>
      </c>
      <c r="D429" s="4" t="s">
        <v>147</v>
      </c>
      <c r="E429" s="4" t="s">
        <v>726</v>
      </c>
      <c r="F429" s="4" t="s">
        <v>733</v>
      </c>
      <c r="G429" s="14">
        <v>11000</v>
      </c>
      <c r="H429" s="4">
        <v>0</v>
      </c>
      <c r="I429" s="14">
        <v>11000</v>
      </c>
      <c r="J429" s="14">
        <v>315.7</v>
      </c>
      <c r="K429" s="14">
        <v>0</v>
      </c>
      <c r="L429" s="14">
        <v>334.4</v>
      </c>
      <c r="M429" s="14">
        <v>25</v>
      </c>
      <c r="N429" s="14">
        <f t="shared" si="15"/>
        <v>675.09999999999991</v>
      </c>
      <c r="O429" s="14">
        <f t="shared" si="13"/>
        <v>10324.9</v>
      </c>
    </row>
    <row r="430" spans="1:15" ht="24.75" customHeight="1" x14ac:dyDescent="0.25">
      <c r="A430" s="4">
        <v>422</v>
      </c>
      <c r="B430" s="4" t="s">
        <v>419</v>
      </c>
      <c r="C430" s="4" t="s">
        <v>1029</v>
      </c>
      <c r="D430" s="4" t="s">
        <v>131</v>
      </c>
      <c r="E430" s="4" t="s">
        <v>726</v>
      </c>
      <c r="F430" s="4" t="s">
        <v>734</v>
      </c>
      <c r="G430" s="14">
        <v>11000</v>
      </c>
      <c r="H430" s="4">
        <v>0</v>
      </c>
      <c r="I430" s="14">
        <v>11000</v>
      </c>
      <c r="J430" s="14">
        <v>315.7</v>
      </c>
      <c r="K430" s="14">
        <v>0</v>
      </c>
      <c r="L430" s="14">
        <v>334.4</v>
      </c>
      <c r="M430" s="14">
        <v>1612.38</v>
      </c>
      <c r="N430" s="14">
        <f t="shared" si="15"/>
        <v>2262.48</v>
      </c>
      <c r="O430" s="14">
        <f t="shared" si="13"/>
        <v>8737.52</v>
      </c>
    </row>
    <row r="431" spans="1:15" ht="24.75" customHeight="1" x14ac:dyDescent="0.25">
      <c r="A431" s="4">
        <v>423</v>
      </c>
      <c r="B431" t="s">
        <v>1336</v>
      </c>
      <c r="C431" s="4" t="s">
        <v>1029</v>
      </c>
      <c r="D431" t="s">
        <v>131</v>
      </c>
      <c r="E431" s="4" t="s">
        <v>726</v>
      </c>
      <c r="F431" s="4" t="s">
        <v>734</v>
      </c>
      <c r="G431" s="31">
        <v>11000</v>
      </c>
      <c r="H431">
        <v>0</v>
      </c>
      <c r="I431" s="31">
        <v>11000</v>
      </c>
      <c r="J431">
        <v>315.7</v>
      </c>
      <c r="K431" s="14">
        <v>0</v>
      </c>
      <c r="L431">
        <v>334.4</v>
      </c>
      <c r="M431">
        <v>25</v>
      </c>
      <c r="N431">
        <v>675.1</v>
      </c>
      <c r="O431" s="14">
        <f t="shared" si="13"/>
        <v>10324.9</v>
      </c>
    </row>
    <row r="432" spans="1:15" ht="24.75" customHeight="1" x14ac:dyDescent="0.25">
      <c r="A432" s="4">
        <v>424</v>
      </c>
      <c r="B432" s="4" t="s">
        <v>434</v>
      </c>
      <c r="C432" s="4" t="s">
        <v>1029</v>
      </c>
      <c r="D432" s="4" t="s">
        <v>21</v>
      </c>
      <c r="E432" s="4" t="s">
        <v>725</v>
      </c>
      <c r="F432" s="4" t="s">
        <v>734</v>
      </c>
      <c r="G432" s="14">
        <v>50000</v>
      </c>
      <c r="H432" s="4">
        <v>0</v>
      </c>
      <c r="I432" s="14">
        <v>50000</v>
      </c>
      <c r="J432" s="14">
        <v>1435</v>
      </c>
      <c r="K432" s="14">
        <v>1615.89</v>
      </c>
      <c r="L432" s="14">
        <v>1520</v>
      </c>
      <c r="M432" s="31">
        <v>7647.38</v>
      </c>
      <c r="N432" s="14">
        <f t="shared" si="15"/>
        <v>12218.27</v>
      </c>
      <c r="O432" s="14">
        <f t="shared" si="13"/>
        <v>37781.729999999996</v>
      </c>
    </row>
    <row r="433" spans="1:15" ht="24.75" customHeight="1" x14ac:dyDescent="0.25">
      <c r="A433" s="4">
        <v>425</v>
      </c>
      <c r="B433" s="4" t="s">
        <v>438</v>
      </c>
      <c r="C433" s="4" t="s">
        <v>1029</v>
      </c>
      <c r="D433" s="4" t="s">
        <v>291</v>
      </c>
      <c r="E433" s="4" t="s">
        <v>726</v>
      </c>
      <c r="F433" s="4" t="s">
        <v>734</v>
      </c>
      <c r="G433" s="14">
        <v>11000</v>
      </c>
      <c r="H433" s="4">
        <v>0</v>
      </c>
      <c r="I433" s="14">
        <v>11000</v>
      </c>
      <c r="J433" s="14">
        <v>315.7</v>
      </c>
      <c r="K433" s="14">
        <v>0</v>
      </c>
      <c r="L433" s="14">
        <v>334.4</v>
      </c>
      <c r="M433" s="14">
        <v>2034.52</v>
      </c>
      <c r="N433" s="14">
        <f t="shared" si="15"/>
        <v>2684.62</v>
      </c>
      <c r="O433" s="14">
        <f t="shared" si="13"/>
        <v>8315.380000000001</v>
      </c>
    </row>
    <row r="434" spans="1:15" ht="24.75" customHeight="1" x14ac:dyDescent="0.25">
      <c r="A434" s="4">
        <v>426</v>
      </c>
      <c r="B434" s="4" t="s">
        <v>439</v>
      </c>
      <c r="C434" s="4" t="s">
        <v>1029</v>
      </c>
      <c r="D434" s="4" t="s">
        <v>151</v>
      </c>
      <c r="E434" s="4" t="s">
        <v>726</v>
      </c>
      <c r="F434" s="4" t="s">
        <v>733</v>
      </c>
      <c r="G434" s="14">
        <v>11000</v>
      </c>
      <c r="H434" s="4">
        <v>0</v>
      </c>
      <c r="I434" s="14">
        <v>11000</v>
      </c>
      <c r="J434" s="14">
        <v>315.7</v>
      </c>
      <c r="K434" s="14">
        <v>0</v>
      </c>
      <c r="L434" s="14">
        <v>334.4</v>
      </c>
      <c r="M434" s="14">
        <v>25</v>
      </c>
      <c r="N434" s="14">
        <f t="shared" si="15"/>
        <v>675.09999999999991</v>
      </c>
      <c r="O434" s="14">
        <f t="shared" si="13"/>
        <v>10324.9</v>
      </c>
    </row>
    <row r="435" spans="1:15" ht="24.75" customHeight="1" x14ac:dyDescent="0.25">
      <c r="A435" s="4">
        <v>427</v>
      </c>
      <c r="B435" s="4" t="s">
        <v>977</v>
      </c>
      <c r="C435" s="4" t="s">
        <v>1029</v>
      </c>
      <c r="D435" s="4" t="s">
        <v>151</v>
      </c>
      <c r="E435" s="4" t="s">
        <v>726</v>
      </c>
      <c r="F435" s="4" t="s">
        <v>733</v>
      </c>
      <c r="G435" s="14">
        <v>10000</v>
      </c>
      <c r="H435" s="4">
        <v>0</v>
      </c>
      <c r="I435" s="14">
        <f>+G435+H435</f>
        <v>10000</v>
      </c>
      <c r="J435" s="14">
        <v>287</v>
      </c>
      <c r="K435" s="14">
        <v>0</v>
      </c>
      <c r="L435" s="14">
        <v>304</v>
      </c>
      <c r="M435" s="14">
        <v>25</v>
      </c>
      <c r="N435" s="14">
        <f t="shared" si="15"/>
        <v>616</v>
      </c>
      <c r="O435" s="14">
        <f t="shared" si="13"/>
        <v>9384</v>
      </c>
    </row>
    <row r="436" spans="1:15" ht="24.75" customHeight="1" x14ac:dyDescent="0.25">
      <c r="A436" s="4">
        <v>428</v>
      </c>
      <c r="B436" s="1" t="s">
        <v>1064</v>
      </c>
      <c r="C436" s="4" t="s">
        <v>1029</v>
      </c>
      <c r="D436" s="4" t="s">
        <v>147</v>
      </c>
      <c r="E436" s="4" t="s">
        <v>726</v>
      </c>
      <c r="F436" s="4" t="s">
        <v>733</v>
      </c>
      <c r="G436" s="14">
        <v>11000</v>
      </c>
      <c r="H436" s="4">
        <v>0</v>
      </c>
      <c r="I436" s="14">
        <f>+G436+H436</f>
        <v>11000</v>
      </c>
      <c r="J436" s="14">
        <v>315.7</v>
      </c>
      <c r="K436" s="14">
        <v>0</v>
      </c>
      <c r="L436" s="14">
        <v>334.4</v>
      </c>
      <c r="M436" s="14">
        <v>25</v>
      </c>
      <c r="N436" s="14">
        <f t="shared" si="15"/>
        <v>675.09999999999991</v>
      </c>
      <c r="O436" s="14">
        <f t="shared" si="13"/>
        <v>10324.9</v>
      </c>
    </row>
    <row r="437" spans="1:15" ht="24.75" customHeight="1" x14ac:dyDescent="0.25">
      <c r="A437" s="4">
        <v>429</v>
      </c>
      <c r="B437" s="1" t="s">
        <v>1065</v>
      </c>
      <c r="C437" s="4" t="s">
        <v>1029</v>
      </c>
      <c r="D437" s="4" t="s">
        <v>131</v>
      </c>
      <c r="E437" s="4" t="s">
        <v>726</v>
      </c>
      <c r="F437" s="4" t="s">
        <v>734</v>
      </c>
      <c r="G437" s="14">
        <v>11000</v>
      </c>
      <c r="H437" s="4">
        <v>0</v>
      </c>
      <c r="I437" s="14">
        <f>+G437+H437</f>
        <v>11000</v>
      </c>
      <c r="J437" s="14">
        <v>315.7</v>
      </c>
      <c r="K437" s="14">
        <v>0</v>
      </c>
      <c r="L437" s="14">
        <v>334.4</v>
      </c>
      <c r="M437" s="14">
        <v>25</v>
      </c>
      <c r="N437" s="14">
        <f t="shared" si="15"/>
        <v>675.09999999999991</v>
      </c>
      <c r="O437" s="14">
        <f t="shared" si="13"/>
        <v>10324.9</v>
      </c>
    </row>
    <row r="438" spans="1:15" ht="24.75" customHeight="1" x14ac:dyDescent="0.25">
      <c r="A438" s="4">
        <v>430</v>
      </c>
      <c r="B438" s="4" t="s">
        <v>543</v>
      </c>
      <c r="C438" s="4" t="s">
        <v>1029</v>
      </c>
      <c r="D438" s="4" t="s">
        <v>151</v>
      </c>
      <c r="E438" s="4" t="s">
        <v>726</v>
      </c>
      <c r="F438" s="4" t="s">
        <v>733</v>
      </c>
      <c r="G438" s="14">
        <v>11000</v>
      </c>
      <c r="H438" s="4">
        <v>0</v>
      </c>
      <c r="I438" s="14">
        <v>11000</v>
      </c>
      <c r="J438" s="14">
        <v>315.7</v>
      </c>
      <c r="K438" s="14">
        <v>0</v>
      </c>
      <c r="L438" s="14">
        <v>334.4</v>
      </c>
      <c r="M438" s="14">
        <v>25</v>
      </c>
      <c r="N438" s="14">
        <f t="shared" si="15"/>
        <v>675.09999999999991</v>
      </c>
      <c r="O438" s="14">
        <f t="shared" si="13"/>
        <v>10324.9</v>
      </c>
    </row>
    <row r="439" spans="1:15" ht="24.75" customHeight="1" x14ac:dyDescent="0.25">
      <c r="A439" s="4">
        <v>431</v>
      </c>
      <c r="B439" s="4" t="s">
        <v>575</v>
      </c>
      <c r="C439" s="4" t="s">
        <v>1029</v>
      </c>
      <c r="D439" s="4" t="s">
        <v>151</v>
      </c>
      <c r="E439" s="4" t="s">
        <v>726</v>
      </c>
      <c r="F439" s="4" t="s">
        <v>733</v>
      </c>
      <c r="G439" s="14">
        <v>11000</v>
      </c>
      <c r="H439" s="4">
        <v>0</v>
      </c>
      <c r="I439" s="14">
        <v>11000</v>
      </c>
      <c r="J439" s="14">
        <v>315.7</v>
      </c>
      <c r="K439" s="14">
        <v>0</v>
      </c>
      <c r="L439" s="14">
        <v>334.4</v>
      </c>
      <c r="M439" s="14">
        <v>25</v>
      </c>
      <c r="N439" s="14">
        <f t="shared" si="15"/>
        <v>675.09999999999991</v>
      </c>
      <c r="O439" s="14">
        <f t="shared" si="13"/>
        <v>10324.9</v>
      </c>
    </row>
    <row r="440" spans="1:15" ht="24.75" customHeight="1" x14ac:dyDescent="0.25">
      <c r="A440" s="4">
        <v>432</v>
      </c>
      <c r="B440" s="4" t="s">
        <v>579</v>
      </c>
      <c r="C440" s="4" t="s">
        <v>1029</v>
      </c>
      <c r="D440" s="4" t="s">
        <v>44</v>
      </c>
      <c r="E440" s="4" t="s">
        <v>726</v>
      </c>
      <c r="F440" s="4" t="s">
        <v>734</v>
      </c>
      <c r="G440" s="14">
        <v>22050</v>
      </c>
      <c r="H440" s="4">
        <v>0</v>
      </c>
      <c r="I440" s="14">
        <v>22050</v>
      </c>
      <c r="J440" s="14">
        <v>632.84</v>
      </c>
      <c r="K440" s="14">
        <v>0</v>
      </c>
      <c r="L440" s="14">
        <v>670.32</v>
      </c>
      <c r="M440" s="14">
        <v>25</v>
      </c>
      <c r="N440" s="14">
        <f t="shared" si="15"/>
        <v>1328.16</v>
      </c>
      <c r="O440" s="14">
        <f t="shared" si="13"/>
        <v>20721.84</v>
      </c>
    </row>
    <row r="441" spans="1:15" ht="24.75" customHeight="1" x14ac:dyDescent="0.25">
      <c r="A441" s="4">
        <v>433</v>
      </c>
      <c r="B441" s="4" t="s">
        <v>596</v>
      </c>
      <c r="C441" s="4" t="s">
        <v>1029</v>
      </c>
      <c r="D441" s="4" t="s">
        <v>21</v>
      </c>
      <c r="E441" s="4" t="s">
        <v>725</v>
      </c>
      <c r="F441" s="4" t="s">
        <v>734</v>
      </c>
      <c r="G441" s="14">
        <v>40000</v>
      </c>
      <c r="H441" s="4">
        <v>0</v>
      </c>
      <c r="I441" s="14">
        <v>40000</v>
      </c>
      <c r="J441" s="14">
        <v>1148</v>
      </c>
      <c r="K441" s="14">
        <v>204.54</v>
      </c>
      <c r="L441" s="14">
        <v>1216</v>
      </c>
      <c r="M441" s="31">
        <v>18458.78</v>
      </c>
      <c r="N441" s="14">
        <f t="shared" si="15"/>
        <v>21027.32</v>
      </c>
      <c r="O441" s="14">
        <f t="shared" si="13"/>
        <v>18972.68</v>
      </c>
    </row>
    <row r="442" spans="1:15" ht="24.75" customHeight="1" x14ac:dyDescent="0.25">
      <c r="A442" s="4">
        <v>434</v>
      </c>
      <c r="B442" s="4" t="s">
        <v>599</v>
      </c>
      <c r="C442" s="4" t="s">
        <v>1029</v>
      </c>
      <c r="D442" s="4" t="s">
        <v>21</v>
      </c>
      <c r="E442" s="4" t="s">
        <v>727</v>
      </c>
      <c r="F442" s="4" t="s">
        <v>733</v>
      </c>
      <c r="G442" s="14">
        <v>40000</v>
      </c>
      <c r="H442" s="4">
        <v>0</v>
      </c>
      <c r="I442" s="14">
        <v>40000</v>
      </c>
      <c r="J442" s="14">
        <f>+I442*2.87%</f>
        <v>1148</v>
      </c>
      <c r="K442" s="14">
        <v>442.65</v>
      </c>
      <c r="L442" s="14">
        <f>+I442*3.04%</f>
        <v>1216</v>
      </c>
      <c r="M442" s="14">
        <v>25</v>
      </c>
      <c r="N442" s="14">
        <f t="shared" si="15"/>
        <v>2831.65</v>
      </c>
      <c r="O442" s="14">
        <f t="shared" si="13"/>
        <v>37168.35</v>
      </c>
    </row>
    <row r="443" spans="1:15" ht="24.75" customHeight="1" x14ac:dyDescent="0.25">
      <c r="A443" s="4">
        <v>435</v>
      </c>
      <c r="B443" s="4" t="s">
        <v>609</v>
      </c>
      <c r="C443" s="4" t="s">
        <v>1029</v>
      </c>
      <c r="D443" s="4" t="s">
        <v>140</v>
      </c>
      <c r="E443" s="4" t="s">
        <v>726</v>
      </c>
      <c r="F443" s="4" t="s">
        <v>733</v>
      </c>
      <c r="G443" s="14">
        <v>11000</v>
      </c>
      <c r="H443" s="4">
        <v>0</v>
      </c>
      <c r="I443" s="14">
        <v>11000</v>
      </c>
      <c r="J443" s="14">
        <v>315.7</v>
      </c>
      <c r="K443" s="14">
        <v>0</v>
      </c>
      <c r="L443" s="14">
        <v>334.4</v>
      </c>
      <c r="M443" s="14">
        <v>25</v>
      </c>
      <c r="N443" s="14">
        <f t="shared" si="15"/>
        <v>675.09999999999991</v>
      </c>
      <c r="O443" s="14">
        <f t="shared" si="13"/>
        <v>10324.9</v>
      </c>
    </row>
    <row r="444" spans="1:15" ht="24.75" customHeight="1" x14ac:dyDescent="0.25">
      <c r="A444" s="4">
        <v>436</v>
      </c>
      <c r="B444" s="4" t="s">
        <v>627</v>
      </c>
      <c r="C444" s="4" t="s">
        <v>1029</v>
      </c>
      <c r="D444" s="4" t="s">
        <v>151</v>
      </c>
      <c r="E444" s="4" t="s">
        <v>726</v>
      </c>
      <c r="F444" s="4" t="s">
        <v>733</v>
      </c>
      <c r="G444" s="14">
        <v>11000</v>
      </c>
      <c r="H444" s="4">
        <v>0</v>
      </c>
      <c r="I444" s="14">
        <v>11000</v>
      </c>
      <c r="J444" s="14">
        <v>315.7</v>
      </c>
      <c r="K444" s="14">
        <v>0</v>
      </c>
      <c r="L444" s="14">
        <v>334.4</v>
      </c>
      <c r="M444" s="14">
        <v>25</v>
      </c>
      <c r="N444" s="14">
        <f t="shared" si="15"/>
        <v>675.09999999999991</v>
      </c>
      <c r="O444" s="14">
        <f t="shared" si="13"/>
        <v>10324.9</v>
      </c>
    </row>
    <row r="445" spans="1:15" ht="24.75" customHeight="1" x14ac:dyDescent="0.25">
      <c r="A445" s="4">
        <v>437</v>
      </c>
      <c r="B445" s="4" t="s">
        <v>697</v>
      </c>
      <c r="C445" s="4" t="s">
        <v>1029</v>
      </c>
      <c r="D445" s="4" t="s">
        <v>21</v>
      </c>
      <c r="E445" s="4" t="s">
        <v>727</v>
      </c>
      <c r="F445" s="4" t="s">
        <v>733</v>
      </c>
      <c r="G445" s="14">
        <v>40000</v>
      </c>
      <c r="H445" s="4">
        <v>0</v>
      </c>
      <c r="I445" s="14">
        <v>40000</v>
      </c>
      <c r="J445" s="14">
        <f>+I445*2.87%</f>
        <v>1148</v>
      </c>
      <c r="K445" s="14">
        <v>442.65</v>
      </c>
      <c r="L445" s="14">
        <f>+I445*3.04%</f>
        <v>1216</v>
      </c>
      <c r="M445" s="14">
        <v>25</v>
      </c>
      <c r="N445" s="14">
        <f t="shared" si="15"/>
        <v>2831.65</v>
      </c>
      <c r="O445" s="14">
        <f t="shared" si="13"/>
        <v>37168.35</v>
      </c>
    </row>
    <row r="446" spans="1:15" ht="24.75" customHeight="1" x14ac:dyDescent="0.25">
      <c r="A446" s="4">
        <v>438</v>
      </c>
      <c r="B446" s="4" t="s">
        <v>713</v>
      </c>
      <c r="C446" s="4" t="s">
        <v>1029</v>
      </c>
      <c r="D446" s="4" t="s">
        <v>21</v>
      </c>
      <c r="E446" s="4" t="s">
        <v>727</v>
      </c>
      <c r="F446" s="4" t="s">
        <v>733</v>
      </c>
      <c r="G446" s="14">
        <v>50000</v>
      </c>
      <c r="H446" s="4">
        <v>0</v>
      </c>
      <c r="I446" s="14">
        <v>50000</v>
      </c>
      <c r="J446" s="14">
        <v>1435</v>
      </c>
      <c r="K446" s="14">
        <v>1377.79</v>
      </c>
      <c r="L446" s="14">
        <v>1520</v>
      </c>
      <c r="M446" s="31">
        <v>4299.76</v>
      </c>
      <c r="N446" s="14">
        <f t="shared" si="15"/>
        <v>8632.5499999999993</v>
      </c>
      <c r="O446" s="14">
        <f t="shared" si="13"/>
        <v>41367.449999999997</v>
      </c>
    </row>
    <row r="447" spans="1:15" ht="24.75" customHeight="1" x14ac:dyDescent="0.25">
      <c r="A447" s="4">
        <v>439</v>
      </c>
      <c r="B447" s="4" t="s">
        <v>1043</v>
      </c>
      <c r="C447" s="4" t="s">
        <v>1029</v>
      </c>
      <c r="D447" s="4" t="s">
        <v>151</v>
      </c>
      <c r="E447" s="4" t="s">
        <v>726</v>
      </c>
      <c r="F447" s="4" t="s">
        <v>733</v>
      </c>
      <c r="G447" s="14">
        <v>11000</v>
      </c>
      <c r="H447" s="4">
        <v>0</v>
      </c>
      <c r="I447" s="14">
        <v>11000</v>
      </c>
      <c r="J447" s="14">
        <v>315.7</v>
      </c>
      <c r="K447" s="14">
        <v>0</v>
      </c>
      <c r="L447" s="14">
        <v>334.4</v>
      </c>
      <c r="M447" s="14">
        <v>25</v>
      </c>
      <c r="N447" s="14">
        <f t="shared" si="15"/>
        <v>675.09999999999991</v>
      </c>
      <c r="O447" s="14">
        <f t="shared" si="13"/>
        <v>10324.9</v>
      </c>
    </row>
    <row r="448" spans="1:15" ht="24.75" customHeight="1" x14ac:dyDescent="0.25">
      <c r="A448" s="4">
        <v>440</v>
      </c>
      <c r="B448" s="4" t="s">
        <v>1205</v>
      </c>
      <c r="C448" s="4" t="s">
        <v>1029</v>
      </c>
      <c r="D448" s="4" t="s">
        <v>291</v>
      </c>
      <c r="E448" s="4" t="s">
        <v>726</v>
      </c>
      <c r="F448" s="4" t="s">
        <v>733</v>
      </c>
      <c r="G448" s="14">
        <v>10000</v>
      </c>
      <c r="H448" s="4">
        <v>0</v>
      </c>
      <c r="I448" s="14">
        <v>10000</v>
      </c>
      <c r="J448" s="14">
        <v>287</v>
      </c>
      <c r="K448" s="14">
        <v>0</v>
      </c>
      <c r="L448" s="14">
        <v>304</v>
      </c>
      <c r="M448" s="14">
        <v>25</v>
      </c>
      <c r="N448" s="14">
        <f t="shared" si="15"/>
        <v>616</v>
      </c>
      <c r="O448" s="14">
        <f t="shared" si="13"/>
        <v>9384</v>
      </c>
    </row>
    <row r="449" spans="1:15" ht="24.75" customHeight="1" x14ac:dyDescent="0.25">
      <c r="A449" s="4">
        <v>441</v>
      </c>
      <c r="B449" s="4" t="s">
        <v>1306</v>
      </c>
      <c r="C449" s="4" t="s">
        <v>1029</v>
      </c>
      <c r="D449" s="4" t="s">
        <v>291</v>
      </c>
      <c r="E449" s="4" t="s">
        <v>726</v>
      </c>
      <c r="F449" s="4" t="s">
        <v>733</v>
      </c>
      <c r="G449" s="14">
        <v>11000</v>
      </c>
      <c r="H449" s="4">
        <v>0</v>
      </c>
      <c r="I449" s="14">
        <v>11000</v>
      </c>
      <c r="J449" s="14">
        <v>315.7</v>
      </c>
      <c r="K449" s="14">
        <v>0</v>
      </c>
      <c r="L449" s="14">
        <v>334.4</v>
      </c>
      <c r="M449" s="14">
        <v>25</v>
      </c>
      <c r="N449" s="14">
        <f t="shared" si="15"/>
        <v>675.09999999999991</v>
      </c>
      <c r="O449" s="14">
        <f t="shared" si="13"/>
        <v>10324.9</v>
      </c>
    </row>
    <row r="450" spans="1:15" ht="24.75" customHeight="1" x14ac:dyDescent="0.25">
      <c r="A450" s="4">
        <v>442</v>
      </c>
      <c r="B450" t="s">
        <v>1326</v>
      </c>
      <c r="C450" s="4" t="s">
        <v>1029</v>
      </c>
      <c r="D450" s="4" t="s">
        <v>291</v>
      </c>
      <c r="E450" s="4" t="s">
        <v>726</v>
      </c>
      <c r="F450" s="4" t="s">
        <v>733</v>
      </c>
      <c r="G450" s="14">
        <v>11000</v>
      </c>
      <c r="H450" s="4">
        <v>0</v>
      </c>
      <c r="I450" s="14">
        <v>11000</v>
      </c>
      <c r="J450" s="14">
        <v>315.7</v>
      </c>
      <c r="K450" s="14">
        <v>0</v>
      </c>
      <c r="L450" s="14">
        <v>334.4</v>
      </c>
      <c r="M450" s="14">
        <v>25</v>
      </c>
      <c r="N450" s="14">
        <f t="shared" si="15"/>
        <v>675.09999999999991</v>
      </c>
      <c r="O450" s="14">
        <f t="shared" si="13"/>
        <v>10324.9</v>
      </c>
    </row>
    <row r="451" spans="1:15" ht="24.75" customHeight="1" x14ac:dyDescent="0.25">
      <c r="A451" s="4">
        <v>443</v>
      </c>
      <c r="B451" s="4" t="s">
        <v>369</v>
      </c>
      <c r="C451" s="4" t="s">
        <v>1029</v>
      </c>
      <c r="D451" s="4" t="s">
        <v>21</v>
      </c>
      <c r="E451" s="4" t="s">
        <v>725</v>
      </c>
      <c r="F451" s="4" t="s">
        <v>734</v>
      </c>
      <c r="G451" s="14">
        <v>50000</v>
      </c>
      <c r="H451" s="4">
        <v>0</v>
      </c>
      <c r="I451" s="14">
        <v>50000</v>
      </c>
      <c r="J451" s="14">
        <v>1435</v>
      </c>
      <c r="K451" s="14">
        <v>1854</v>
      </c>
      <c r="L451" s="14">
        <v>1520</v>
      </c>
      <c r="M451" s="14">
        <v>26211.78</v>
      </c>
      <c r="N451" s="14">
        <f t="shared" si="15"/>
        <v>31020.78</v>
      </c>
      <c r="O451" s="14">
        <f t="shared" si="13"/>
        <v>18979.22</v>
      </c>
    </row>
    <row r="452" spans="1:15" ht="24.75" customHeight="1" x14ac:dyDescent="0.25">
      <c r="A452" s="4">
        <v>444</v>
      </c>
      <c r="B452" s="4" t="s">
        <v>20</v>
      </c>
      <c r="C452" s="4" t="s">
        <v>1119</v>
      </c>
      <c r="D452" s="4" t="s">
        <v>21</v>
      </c>
      <c r="E452" s="4" t="s">
        <v>725</v>
      </c>
      <c r="F452" s="4" t="s">
        <v>733</v>
      </c>
      <c r="G452" s="14">
        <v>50000</v>
      </c>
      <c r="H452" s="4">
        <v>0</v>
      </c>
      <c r="I452" s="14">
        <v>50000</v>
      </c>
      <c r="J452" s="14">
        <v>1435</v>
      </c>
      <c r="K452" s="14">
        <v>1854</v>
      </c>
      <c r="L452" s="14">
        <v>1520</v>
      </c>
      <c r="M452" s="14">
        <v>525</v>
      </c>
      <c r="N452" s="14">
        <f t="shared" si="15"/>
        <v>5334</v>
      </c>
      <c r="O452" s="14">
        <f t="shared" si="13"/>
        <v>44666</v>
      </c>
    </row>
    <row r="453" spans="1:15" ht="24.75" customHeight="1" x14ac:dyDescent="0.25">
      <c r="A453" s="4">
        <v>445</v>
      </c>
      <c r="B453" s="4" t="s">
        <v>75</v>
      </c>
      <c r="C453" s="4" t="s">
        <v>1119</v>
      </c>
      <c r="D453" s="4" t="s">
        <v>58</v>
      </c>
      <c r="E453" s="4" t="s">
        <v>727</v>
      </c>
      <c r="F453" s="4" t="s">
        <v>733</v>
      </c>
      <c r="G453" s="14">
        <v>50000</v>
      </c>
      <c r="H453" s="4">
        <v>0</v>
      </c>
      <c r="I453" s="14">
        <v>50000</v>
      </c>
      <c r="J453" s="14">
        <v>1435</v>
      </c>
      <c r="K453" s="14">
        <v>1615.89</v>
      </c>
      <c r="L453" s="14">
        <v>1520</v>
      </c>
      <c r="M453" s="31">
        <v>3344.68</v>
      </c>
      <c r="N453" s="14">
        <f t="shared" si="15"/>
        <v>7915.57</v>
      </c>
      <c r="O453" s="14">
        <f t="shared" si="13"/>
        <v>42084.43</v>
      </c>
    </row>
    <row r="454" spans="1:15" ht="24.75" customHeight="1" x14ac:dyDescent="0.25">
      <c r="A454" s="4">
        <v>446</v>
      </c>
      <c r="B454" s="4" t="s">
        <v>71</v>
      </c>
      <c r="C454" s="4" t="s">
        <v>1119</v>
      </c>
      <c r="D454" s="4" t="s">
        <v>36</v>
      </c>
      <c r="E454" s="4" t="s">
        <v>725</v>
      </c>
      <c r="F454" s="4" t="s">
        <v>733</v>
      </c>
      <c r="G454" s="14">
        <v>50000</v>
      </c>
      <c r="H454" s="4">
        <v>0</v>
      </c>
      <c r="I454" s="14">
        <v>50000</v>
      </c>
      <c r="J454" s="14">
        <v>1435</v>
      </c>
      <c r="K454" s="14">
        <v>1854</v>
      </c>
      <c r="L454" s="14">
        <v>1520</v>
      </c>
      <c r="M454" s="14">
        <v>5063.67</v>
      </c>
      <c r="N454" s="14">
        <f t="shared" si="15"/>
        <v>9872.67</v>
      </c>
      <c r="O454" s="14">
        <f t="shared" si="13"/>
        <v>40127.33</v>
      </c>
    </row>
    <row r="455" spans="1:15" ht="24.75" customHeight="1" x14ac:dyDescent="0.25">
      <c r="A455" s="4">
        <v>447</v>
      </c>
      <c r="B455" s="4" t="s">
        <v>422</v>
      </c>
      <c r="C455" s="4" t="s">
        <v>1119</v>
      </c>
      <c r="D455" s="4" t="s">
        <v>21</v>
      </c>
      <c r="E455" s="4" t="s">
        <v>725</v>
      </c>
      <c r="F455" s="4" t="s">
        <v>734</v>
      </c>
      <c r="G455" s="14">
        <v>50000</v>
      </c>
      <c r="H455" s="4">
        <v>0</v>
      </c>
      <c r="I455" s="14">
        <v>50000</v>
      </c>
      <c r="J455" s="14">
        <v>1435</v>
      </c>
      <c r="K455" s="14">
        <v>1615.89</v>
      </c>
      <c r="L455" s="14">
        <v>1520</v>
      </c>
      <c r="M455" s="31">
        <v>2012.38</v>
      </c>
      <c r="N455" s="14">
        <f t="shared" si="15"/>
        <v>6583.27</v>
      </c>
      <c r="O455" s="14">
        <f t="shared" ref="O455:O519" si="16">+G455-N455</f>
        <v>43416.729999999996</v>
      </c>
    </row>
    <row r="456" spans="1:15" ht="24.75" customHeight="1" x14ac:dyDescent="0.25">
      <c r="A456" s="4">
        <v>448</v>
      </c>
      <c r="B456" s="4" t="s">
        <v>995</v>
      </c>
      <c r="C456" s="4" t="s">
        <v>1119</v>
      </c>
      <c r="D456" s="4" t="s">
        <v>329</v>
      </c>
      <c r="E456" s="4" t="s">
        <v>727</v>
      </c>
      <c r="F456" s="4" t="s">
        <v>733</v>
      </c>
      <c r="G456" s="14">
        <v>30000</v>
      </c>
      <c r="H456" s="4">
        <v>0</v>
      </c>
      <c r="I456" s="14">
        <v>30000</v>
      </c>
      <c r="J456" s="14">
        <v>861</v>
      </c>
      <c r="K456" s="14">
        <v>0</v>
      </c>
      <c r="L456" s="14">
        <v>912</v>
      </c>
      <c r="M456" s="14">
        <v>25</v>
      </c>
      <c r="N456" s="14">
        <f t="shared" si="15"/>
        <v>1798</v>
      </c>
      <c r="O456" s="14">
        <f t="shared" si="16"/>
        <v>28202</v>
      </c>
    </row>
    <row r="457" spans="1:15" ht="24.75" customHeight="1" x14ac:dyDescent="0.25">
      <c r="A457" s="4">
        <v>449</v>
      </c>
      <c r="B457" s="4" t="s">
        <v>424</v>
      </c>
      <c r="C457" s="4" t="s">
        <v>1119</v>
      </c>
      <c r="D457" s="4" t="s">
        <v>151</v>
      </c>
      <c r="E457" s="4" t="s">
        <v>726</v>
      </c>
      <c r="F457" s="4" t="s">
        <v>733</v>
      </c>
      <c r="G457" s="14">
        <v>11000</v>
      </c>
      <c r="H457" s="4">
        <v>0</v>
      </c>
      <c r="I457" s="14">
        <v>11000</v>
      </c>
      <c r="J457" s="14">
        <v>315.7</v>
      </c>
      <c r="K457" s="14">
        <v>0</v>
      </c>
      <c r="L457" s="14">
        <v>334.4</v>
      </c>
      <c r="M457" s="14">
        <v>25</v>
      </c>
      <c r="N457" s="14">
        <f t="shared" si="15"/>
        <v>675.09999999999991</v>
      </c>
      <c r="O457" s="14">
        <f t="shared" si="16"/>
        <v>10324.9</v>
      </c>
    </row>
    <row r="458" spans="1:15" ht="24.75" customHeight="1" x14ac:dyDescent="0.25">
      <c r="A458" s="4">
        <v>450</v>
      </c>
      <c r="B458" s="4" t="s">
        <v>88</v>
      </c>
      <c r="C458" s="4" t="s">
        <v>1119</v>
      </c>
      <c r="D458" s="4" t="s">
        <v>90</v>
      </c>
      <c r="E458" s="4" t="s">
        <v>727</v>
      </c>
      <c r="F458" s="4" t="s">
        <v>733</v>
      </c>
      <c r="G458" s="14">
        <v>50000</v>
      </c>
      <c r="H458" s="4">
        <v>0</v>
      </c>
      <c r="I458" s="14">
        <v>50000</v>
      </c>
      <c r="J458" s="14">
        <v>1435</v>
      </c>
      <c r="K458" s="14">
        <v>1615.89</v>
      </c>
      <c r="L458" s="14">
        <v>1520</v>
      </c>
      <c r="M458" s="31">
        <v>2612.38</v>
      </c>
      <c r="N458" s="14">
        <f t="shared" ref="N458:N526" si="17">+J458+K458+L458+M458</f>
        <v>7183.27</v>
      </c>
      <c r="O458" s="14">
        <f t="shared" si="16"/>
        <v>42816.729999999996</v>
      </c>
    </row>
    <row r="459" spans="1:15" ht="24.75" customHeight="1" x14ac:dyDescent="0.25">
      <c r="A459" s="4">
        <v>451</v>
      </c>
      <c r="B459" s="4" t="s">
        <v>150</v>
      </c>
      <c r="C459" s="4" t="s">
        <v>1119</v>
      </c>
      <c r="D459" s="4" t="s">
        <v>151</v>
      </c>
      <c r="E459" s="4" t="s">
        <v>726</v>
      </c>
      <c r="F459" s="4" t="s">
        <v>733</v>
      </c>
      <c r="G459" s="14">
        <v>11000</v>
      </c>
      <c r="H459" s="4">
        <v>0</v>
      </c>
      <c r="I459" s="14">
        <v>11000</v>
      </c>
      <c r="J459" s="14">
        <v>315.7</v>
      </c>
      <c r="K459" s="14">
        <v>0</v>
      </c>
      <c r="L459" s="14">
        <v>334.4</v>
      </c>
      <c r="M459" s="14">
        <v>25</v>
      </c>
      <c r="N459" s="14">
        <f t="shared" si="17"/>
        <v>675.09999999999991</v>
      </c>
      <c r="O459" s="14">
        <f t="shared" si="16"/>
        <v>10324.9</v>
      </c>
    </row>
    <row r="460" spans="1:15" ht="24.75" customHeight="1" x14ac:dyDescent="0.25">
      <c r="A460" s="4">
        <v>452</v>
      </c>
      <c r="B460" s="4" t="s">
        <v>93</v>
      </c>
      <c r="C460" s="4" t="s">
        <v>1119</v>
      </c>
      <c r="D460" s="4" t="s">
        <v>21</v>
      </c>
      <c r="E460" s="4" t="s">
        <v>727</v>
      </c>
      <c r="F460" s="4" t="s">
        <v>733</v>
      </c>
      <c r="G460" s="14">
        <v>50000</v>
      </c>
      <c r="H460" s="4">
        <v>0</v>
      </c>
      <c r="I460" s="14">
        <v>50000</v>
      </c>
      <c r="J460" s="14">
        <v>1435</v>
      </c>
      <c r="K460" s="14">
        <v>1854</v>
      </c>
      <c r="L460" s="14">
        <v>1520</v>
      </c>
      <c r="M460" s="14">
        <v>425</v>
      </c>
      <c r="N460" s="14">
        <f t="shared" si="17"/>
        <v>5234</v>
      </c>
      <c r="O460" s="14">
        <f t="shared" si="16"/>
        <v>44766</v>
      </c>
    </row>
    <row r="461" spans="1:15" ht="24.75" customHeight="1" x14ac:dyDescent="0.25">
      <c r="A461" s="4">
        <v>453</v>
      </c>
      <c r="B461" s="4" t="s">
        <v>168</v>
      </c>
      <c r="C461" s="4" t="s">
        <v>1119</v>
      </c>
      <c r="D461" s="4" t="s">
        <v>140</v>
      </c>
      <c r="E461" s="4" t="s">
        <v>726</v>
      </c>
      <c r="F461" s="4" t="s">
        <v>733</v>
      </c>
      <c r="G461" s="14">
        <v>11000</v>
      </c>
      <c r="H461" s="4">
        <v>0</v>
      </c>
      <c r="I461" s="14">
        <v>11000</v>
      </c>
      <c r="J461" s="14">
        <v>315.7</v>
      </c>
      <c r="K461" s="14">
        <v>0</v>
      </c>
      <c r="L461" s="14">
        <v>334.4</v>
      </c>
      <c r="M461" s="14">
        <v>25</v>
      </c>
      <c r="N461" s="14">
        <f t="shared" si="17"/>
        <v>675.09999999999991</v>
      </c>
      <c r="O461" s="14">
        <f t="shared" si="16"/>
        <v>10324.9</v>
      </c>
    </row>
    <row r="462" spans="1:15" ht="24.75" customHeight="1" x14ac:dyDescent="0.25">
      <c r="A462" s="4">
        <v>454</v>
      </c>
      <c r="B462" s="4" t="s">
        <v>173</v>
      </c>
      <c r="C462" s="4" t="s">
        <v>1119</v>
      </c>
      <c r="D462" s="4" t="s">
        <v>27</v>
      </c>
      <c r="E462" s="4" t="s">
        <v>727</v>
      </c>
      <c r="F462" s="4" t="s">
        <v>733</v>
      </c>
      <c r="G462" s="14">
        <v>50000</v>
      </c>
      <c r="H462" s="4">
        <v>0</v>
      </c>
      <c r="I462" s="14">
        <v>50000</v>
      </c>
      <c r="J462" s="14">
        <v>1435</v>
      </c>
      <c r="K462" s="14">
        <v>1854</v>
      </c>
      <c r="L462" s="14">
        <v>1520</v>
      </c>
      <c r="M462" s="31">
        <v>12220.31</v>
      </c>
      <c r="N462" s="14">
        <f t="shared" si="17"/>
        <v>17029.309999999998</v>
      </c>
      <c r="O462" s="14">
        <f t="shared" si="16"/>
        <v>32970.69</v>
      </c>
    </row>
    <row r="463" spans="1:15" ht="24.75" customHeight="1" x14ac:dyDescent="0.25">
      <c r="A463" s="4">
        <v>455</v>
      </c>
      <c r="B463" s="4" t="s">
        <v>180</v>
      </c>
      <c r="C463" s="4" t="s">
        <v>1119</v>
      </c>
      <c r="D463" s="4" t="s">
        <v>21</v>
      </c>
      <c r="E463" s="4" t="s">
        <v>727</v>
      </c>
      <c r="F463" s="4" t="s">
        <v>733</v>
      </c>
      <c r="G463" s="14">
        <v>50000</v>
      </c>
      <c r="H463" s="4">
        <v>0</v>
      </c>
      <c r="I463" s="14">
        <v>50000</v>
      </c>
      <c r="J463" s="14">
        <v>1435</v>
      </c>
      <c r="K463" s="14">
        <v>1854</v>
      </c>
      <c r="L463" s="14">
        <v>1520</v>
      </c>
      <c r="M463" s="14">
        <v>425</v>
      </c>
      <c r="N463" s="14">
        <f t="shared" si="17"/>
        <v>5234</v>
      </c>
      <c r="O463" s="14">
        <f t="shared" si="16"/>
        <v>44766</v>
      </c>
    </row>
    <row r="464" spans="1:15" ht="24.75" customHeight="1" x14ac:dyDescent="0.25">
      <c r="A464" s="4">
        <v>456</v>
      </c>
      <c r="B464" s="4" t="s">
        <v>195</v>
      </c>
      <c r="C464" s="4" t="s">
        <v>1119</v>
      </c>
      <c r="D464" s="4" t="s">
        <v>149</v>
      </c>
      <c r="E464" s="4" t="s">
        <v>727</v>
      </c>
      <c r="F464" s="4" t="s">
        <v>734</v>
      </c>
      <c r="G464" s="14">
        <v>31500</v>
      </c>
      <c r="H464" s="4">
        <v>0</v>
      </c>
      <c r="I464" s="14">
        <v>31500</v>
      </c>
      <c r="J464" s="14">
        <v>904.05</v>
      </c>
      <c r="K464" s="14">
        <v>0</v>
      </c>
      <c r="L464" s="14">
        <v>957.6</v>
      </c>
      <c r="M464" s="14">
        <v>25</v>
      </c>
      <c r="N464" s="14">
        <f t="shared" si="17"/>
        <v>1886.65</v>
      </c>
      <c r="O464" s="14">
        <f t="shared" si="16"/>
        <v>29613.35</v>
      </c>
    </row>
    <row r="465" spans="1:15" ht="24.75" customHeight="1" x14ac:dyDescent="0.25">
      <c r="A465" s="4">
        <v>457</v>
      </c>
      <c r="B465" s="4" t="s">
        <v>206</v>
      </c>
      <c r="C465" s="4" t="s">
        <v>1119</v>
      </c>
      <c r="D465" s="4" t="s">
        <v>151</v>
      </c>
      <c r="E465" s="4" t="s">
        <v>726</v>
      </c>
      <c r="F465" s="4" t="s">
        <v>733</v>
      </c>
      <c r="G465" s="14">
        <v>11000</v>
      </c>
      <c r="H465" s="4">
        <v>0</v>
      </c>
      <c r="I465" s="14">
        <v>11000</v>
      </c>
      <c r="J465" s="14">
        <v>315.7</v>
      </c>
      <c r="K465" s="14">
        <v>0</v>
      </c>
      <c r="L465" s="14">
        <v>334.4</v>
      </c>
      <c r="M465" s="14">
        <v>6175.83</v>
      </c>
      <c r="N465" s="14">
        <f t="shared" si="17"/>
        <v>6825.93</v>
      </c>
      <c r="O465" s="14">
        <f t="shared" si="16"/>
        <v>4174.07</v>
      </c>
    </row>
    <row r="466" spans="1:15" ht="24.75" customHeight="1" x14ac:dyDescent="0.25">
      <c r="A466" s="4">
        <v>458</v>
      </c>
      <c r="B466" s="4" t="s">
        <v>281</v>
      </c>
      <c r="C466" s="4" t="s">
        <v>1119</v>
      </c>
      <c r="D466" s="4" t="s">
        <v>151</v>
      </c>
      <c r="E466" s="4" t="s">
        <v>726</v>
      </c>
      <c r="F466" s="4" t="s">
        <v>733</v>
      </c>
      <c r="G466" s="14">
        <v>11000</v>
      </c>
      <c r="H466" s="4">
        <v>0</v>
      </c>
      <c r="I466" s="14">
        <v>11000</v>
      </c>
      <c r="J466" s="14">
        <v>315.7</v>
      </c>
      <c r="K466" s="14">
        <v>0</v>
      </c>
      <c r="L466" s="14">
        <v>334.4</v>
      </c>
      <c r="M466" s="14">
        <v>25</v>
      </c>
      <c r="N466" s="14">
        <f t="shared" si="17"/>
        <v>675.09999999999991</v>
      </c>
      <c r="O466" s="14">
        <f t="shared" si="16"/>
        <v>10324.9</v>
      </c>
    </row>
    <row r="467" spans="1:15" ht="24.75" customHeight="1" x14ac:dyDescent="0.25">
      <c r="A467" s="4">
        <v>459</v>
      </c>
      <c r="B467" s="4" t="s">
        <v>288</v>
      </c>
      <c r="C467" s="4" t="s">
        <v>1119</v>
      </c>
      <c r="D467" s="4" t="s">
        <v>151</v>
      </c>
      <c r="E467" s="4" t="s">
        <v>726</v>
      </c>
      <c r="F467" s="4" t="s">
        <v>733</v>
      </c>
      <c r="G467" s="14">
        <v>11000</v>
      </c>
      <c r="H467" s="4">
        <v>0</v>
      </c>
      <c r="I467" s="14">
        <v>11000</v>
      </c>
      <c r="J467" s="14">
        <v>315.7</v>
      </c>
      <c r="K467" s="14">
        <v>0</v>
      </c>
      <c r="L467" s="14">
        <v>334.4</v>
      </c>
      <c r="M467" s="14">
        <v>25</v>
      </c>
      <c r="N467" s="14">
        <f t="shared" si="17"/>
        <v>675.09999999999991</v>
      </c>
      <c r="O467" s="14">
        <f t="shared" si="16"/>
        <v>10324.9</v>
      </c>
    </row>
    <row r="468" spans="1:15" ht="24.75" customHeight="1" x14ac:dyDescent="0.25">
      <c r="A468" s="4">
        <v>460</v>
      </c>
      <c r="B468" s="4" t="s">
        <v>303</v>
      </c>
      <c r="C468" s="4" t="s">
        <v>1119</v>
      </c>
      <c r="D468" s="4" t="s">
        <v>151</v>
      </c>
      <c r="E468" s="4" t="s">
        <v>726</v>
      </c>
      <c r="F468" s="4" t="s">
        <v>733</v>
      </c>
      <c r="G468" s="14">
        <v>11000</v>
      </c>
      <c r="H468" s="4">
        <v>0</v>
      </c>
      <c r="I468" s="14">
        <v>11000</v>
      </c>
      <c r="J468" s="14">
        <v>315.7</v>
      </c>
      <c r="K468" s="14">
        <v>0</v>
      </c>
      <c r="L468" s="14">
        <v>334.4</v>
      </c>
      <c r="M468" s="14">
        <v>25</v>
      </c>
      <c r="N468" s="14">
        <f t="shared" si="17"/>
        <v>675.09999999999991</v>
      </c>
      <c r="O468" s="14">
        <f t="shared" si="16"/>
        <v>10324.9</v>
      </c>
    </row>
    <row r="469" spans="1:15" ht="24.75" customHeight="1" x14ac:dyDescent="0.25">
      <c r="A469" s="4">
        <v>461</v>
      </c>
      <c r="B469" s="4" t="s">
        <v>313</v>
      </c>
      <c r="C469" s="4" t="s">
        <v>1119</v>
      </c>
      <c r="D469" s="4" t="s">
        <v>44</v>
      </c>
      <c r="E469" s="4" t="s">
        <v>725</v>
      </c>
      <c r="F469" s="4" t="s">
        <v>733</v>
      </c>
      <c r="G469" s="14">
        <v>22050</v>
      </c>
      <c r="H469" s="4">
        <v>0</v>
      </c>
      <c r="I469" s="14">
        <v>22050</v>
      </c>
      <c r="J469" s="14">
        <v>632.84</v>
      </c>
      <c r="K469" s="14">
        <v>0</v>
      </c>
      <c r="L469" s="14">
        <v>670.32</v>
      </c>
      <c r="M469" s="14">
        <v>25</v>
      </c>
      <c r="N469" s="14">
        <f t="shared" si="17"/>
        <v>1328.16</v>
      </c>
      <c r="O469" s="14">
        <f t="shared" si="16"/>
        <v>20721.84</v>
      </c>
    </row>
    <row r="470" spans="1:15" ht="24.75" customHeight="1" x14ac:dyDescent="0.25">
      <c r="A470" s="4">
        <v>462</v>
      </c>
      <c r="B470" s="4" t="s">
        <v>317</v>
      </c>
      <c r="C470" s="4" t="s">
        <v>1119</v>
      </c>
      <c r="D470" s="4" t="s">
        <v>140</v>
      </c>
      <c r="E470" s="4" t="s">
        <v>726</v>
      </c>
      <c r="F470" s="4" t="s">
        <v>733</v>
      </c>
      <c r="G470" s="14">
        <v>11000</v>
      </c>
      <c r="H470" s="4">
        <v>0</v>
      </c>
      <c r="I470" s="14">
        <v>11000</v>
      </c>
      <c r="J470" s="14">
        <v>315.7</v>
      </c>
      <c r="K470" s="14">
        <v>0</v>
      </c>
      <c r="L470" s="14">
        <v>334.4</v>
      </c>
      <c r="M470" s="14">
        <v>25</v>
      </c>
      <c r="N470" s="14">
        <f t="shared" si="17"/>
        <v>675.09999999999991</v>
      </c>
      <c r="O470" s="14">
        <f t="shared" si="16"/>
        <v>10324.9</v>
      </c>
    </row>
    <row r="471" spans="1:15" ht="24.75" customHeight="1" x14ac:dyDescent="0.25">
      <c r="A471" s="4">
        <v>463</v>
      </c>
      <c r="B471" s="4" t="s">
        <v>318</v>
      </c>
      <c r="C471" s="4" t="s">
        <v>1119</v>
      </c>
      <c r="D471" s="4" t="s">
        <v>151</v>
      </c>
      <c r="E471" s="4" t="s">
        <v>726</v>
      </c>
      <c r="F471" s="4" t="s">
        <v>733</v>
      </c>
      <c r="G471" s="14">
        <v>11000</v>
      </c>
      <c r="H471" s="4">
        <v>0</v>
      </c>
      <c r="I471" s="14">
        <v>11000</v>
      </c>
      <c r="J471" s="14">
        <v>315.7</v>
      </c>
      <c r="K471" s="14">
        <v>0</v>
      </c>
      <c r="L471" s="14">
        <v>334.4</v>
      </c>
      <c r="M471" s="14">
        <v>25</v>
      </c>
      <c r="N471" s="14">
        <f t="shared" si="17"/>
        <v>675.09999999999991</v>
      </c>
      <c r="O471" s="14">
        <f t="shared" si="16"/>
        <v>10324.9</v>
      </c>
    </row>
    <row r="472" spans="1:15" ht="24.75" customHeight="1" x14ac:dyDescent="0.25">
      <c r="A472" s="4">
        <v>464</v>
      </c>
      <c r="B472" s="4" t="s">
        <v>358</v>
      </c>
      <c r="C472" s="4" t="s">
        <v>1119</v>
      </c>
      <c r="D472" s="4" t="s">
        <v>151</v>
      </c>
      <c r="E472" s="4" t="s">
        <v>726</v>
      </c>
      <c r="F472" s="4" t="s">
        <v>733</v>
      </c>
      <c r="G472" s="14">
        <v>11000</v>
      </c>
      <c r="H472" s="4">
        <v>0</v>
      </c>
      <c r="I472" s="14">
        <v>11000</v>
      </c>
      <c r="J472" s="14">
        <v>315.7</v>
      </c>
      <c r="K472" s="14">
        <v>0</v>
      </c>
      <c r="L472" s="14">
        <v>334.4</v>
      </c>
      <c r="M472" s="14">
        <v>25</v>
      </c>
      <c r="N472" s="14">
        <f t="shared" si="17"/>
        <v>675.09999999999991</v>
      </c>
      <c r="O472" s="14">
        <f t="shared" si="16"/>
        <v>10324.9</v>
      </c>
    </row>
    <row r="473" spans="1:15" ht="24.75" customHeight="1" x14ac:dyDescent="0.25">
      <c r="A473" s="4">
        <v>465</v>
      </c>
      <c r="B473" s="4" t="s">
        <v>396</v>
      </c>
      <c r="C473" s="4" t="s">
        <v>1119</v>
      </c>
      <c r="D473" s="4" t="s">
        <v>151</v>
      </c>
      <c r="E473" s="4" t="s">
        <v>726</v>
      </c>
      <c r="F473" s="4" t="s">
        <v>733</v>
      </c>
      <c r="G473" s="14">
        <v>11000</v>
      </c>
      <c r="H473" s="4">
        <v>0</v>
      </c>
      <c r="I473" s="14">
        <v>11000</v>
      </c>
      <c r="J473" s="14">
        <v>315.7</v>
      </c>
      <c r="K473" s="14">
        <v>0</v>
      </c>
      <c r="L473" s="14">
        <v>334.4</v>
      </c>
      <c r="M473" s="14">
        <v>25</v>
      </c>
      <c r="N473" s="14">
        <f t="shared" si="17"/>
        <v>675.09999999999991</v>
      </c>
      <c r="O473" s="14">
        <f t="shared" si="16"/>
        <v>10324.9</v>
      </c>
    </row>
    <row r="474" spans="1:15" ht="24.75" customHeight="1" x14ac:dyDescent="0.25">
      <c r="A474" s="4">
        <v>466</v>
      </c>
      <c r="B474" s="4" t="s">
        <v>399</v>
      </c>
      <c r="C474" s="4" t="s">
        <v>1119</v>
      </c>
      <c r="D474" s="4" t="s">
        <v>151</v>
      </c>
      <c r="E474" s="4" t="s">
        <v>726</v>
      </c>
      <c r="F474" s="4" t="s">
        <v>733</v>
      </c>
      <c r="G474" s="14">
        <v>11000</v>
      </c>
      <c r="H474" s="4">
        <v>0</v>
      </c>
      <c r="I474" s="14">
        <v>11000</v>
      </c>
      <c r="J474" s="14">
        <v>315.7</v>
      </c>
      <c r="K474" s="14">
        <v>0</v>
      </c>
      <c r="L474" s="14">
        <v>334.4</v>
      </c>
      <c r="M474" s="14">
        <v>25</v>
      </c>
      <c r="N474" s="14">
        <f t="shared" si="17"/>
        <v>675.09999999999991</v>
      </c>
      <c r="O474" s="14">
        <f t="shared" si="16"/>
        <v>10324.9</v>
      </c>
    </row>
    <row r="475" spans="1:15" ht="24.75" customHeight="1" x14ac:dyDescent="0.25">
      <c r="A475" s="4">
        <v>467</v>
      </c>
      <c r="B475" s="4" t="s">
        <v>400</v>
      </c>
      <c r="C475" s="4" t="s">
        <v>1119</v>
      </c>
      <c r="D475" s="4" t="s">
        <v>151</v>
      </c>
      <c r="E475" s="4" t="s">
        <v>726</v>
      </c>
      <c r="F475" s="4" t="s">
        <v>733</v>
      </c>
      <c r="G475" s="14">
        <v>11000</v>
      </c>
      <c r="H475" s="4">
        <v>0</v>
      </c>
      <c r="I475" s="14">
        <v>11000</v>
      </c>
      <c r="J475" s="14">
        <v>315.7</v>
      </c>
      <c r="K475" s="14">
        <v>0</v>
      </c>
      <c r="L475" s="14">
        <v>334.4</v>
      </c>
      <c r="M475" s="14">
        <v>25</v>
      </c>
      <c r="N475" s="14">
        <f t="shared" si="17"/>
        <v>675.09999999999991</v>
      </c>
      <c r="O475" s="14">
        <f t="shared" si="16"/>
        <v>10324.9</v>
      </c>
    </row>
    <row r="476" spans="1:15" ht="24.75" customHeight="1" x14ac:dyDescent="0.25">
      <c r="A476" s="4">
        <v>468</v>
      </c>
      <c r="B476" s="4" t="s">
        <v>403</v>
      </c>
      <c r="C476" s="4" t="s">
        <v>1119</v>
      </c>
      <c r="D476" s="4" t="s">
        <v>147</v>
      </c>
      <c r="E476" s="4" t="s">
        <v>726</v>
      </c>
      <c r="F476" s="4" t="s">
        <v>734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25</v>
      </c>
      <c r="N476" s="14">
        <f t="shared" si="17"/>
        <v>675.09999999999991</v>
      </c>
      <c r="O476" s="14">
        <f t="shared" si="16"/>
        <v>10324.9</v>
      </c>
    </row>
    <row r="477" spans="1:15" ht="24.75" customHeight="1" x14ac:dyDescent="0.25">
      <c r="A477" s="4">
        <v>469</v>
      </c>
      <c r="B477" s="4" t="s">
        <v>404</v>
      </c>
      <c r="C477" s="4" t="s">
        <v>1119</v>
      </c>
      <c r="D477" s="4" t="s">
        <v>236</v>
      </c>
      <c r="E477" s="4" t="s">
        <v>726</v>
      </c>
      <c r="F477" s="4" t="s">
        <v>733</v>
      </c>
      <c r="G477" s="14">
        <v>11000</v>
      </c>
      <c r="H477" s="4">
        <v>0</v>
      </c>
      <c r="I477" s="14">
        <v>11000</v>
      </c>
      <c r="J477" s="14">
        <v>315.7</v>
      </c>
      <c r="K477" s="14">
        <v>0</v>
      </c>
      <c r="L477" s="14">
        <v>334.4</v>
      </c>
      <c r="M477" s="14">
        <v>25</v>
      </c>
      <c r="N477" s="14">
        <f t="shared" si="17"/>
        <v>675.09999999999991</v>
      </c>
      <c r="O477" s="14">
        <f t="shared" si="16"/>
        <v>10324.9</v>
      </c>
    </row>
    <row r="478" spans="1:15" ht="24.75" customHeight="1" x14ac:dyDescent="0.25">
      <c r="A478" s="4">
        <v>470</v>
      </c>
      <c r="B478" s="4" t="s">
        <v>411</v>
      </c>
      <c r="C478" s="4" t="s">
        <v>1119</v>
      </c>
      <c r="D478" s="4" t="s">
        <v>151</v>
      </c>
      <c r="E478" s="4" t="s">
        <v>726</v>
      </c>
      <c r="F478" s="4" t="s">
        <v>733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17"/>
        <v>675.09999999999991</v>
      </c>
      <c r="O478" s="14">
        <f t="shared" si="16"/>
        <v>10324.9</v>
      </c>
    </row>
    <row r="479" spans="1:15" ht="24.75" customHeight="1" x14ac:dyDescent="0.25">
      <c r="A479" s="4">
        <v>471</v>
      </c>
      <c r="B479" s="4" t="s">
        <v>418</v>
      </c>
      <c r="C479" s="4" t="s">
        <v>1119</v>
      </c>
      <c r="D479" s="4" t="s">
        <v>140</v>
      </c>
      <c r="E479" s="4" t="s">
        <v>726</v>
      </c>
      <c r="F479" s="4" t="s">
        <v>733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679.04</v>
      </c>
      <c r="N479" s="14">
        <f t="shared" si="17"/>
        <v>1329.1399999999999</v>
      </c>
      <c r="O479" s="14">
        <f t="shared" si="16"/>
        <v>9670.86</v>
      </c>
    </row>
    <row r="480" spans="1:15" ht="24.75" customHeight="1" x14ac:dyDescent="0.25">
      <c r="A480" s="4">
        <v>472</v>
      </c>
      <c r="B480" s="4" t="s">
        <v>431</v>
      </c>
      <c r="C480" s="4" t="s">
        <v>1119</v>
      </c>
      <c r="D480" s="4" t="s">
        <v>151</v>
      </c>
      <c r="E480" s="4" t="s">
        <v>726</v>
      </c>
      <c r="F480" s="4" t="s">
        <v>734</v>
      </c>
      <c r="G480" s="14">
        <v>11000</v>
      </c>
      <c r="H480" s="4">
        <v>0</v>
      </c>
      <c r="I480" s="14">
        <v>11000</v>
      </c>
      <c r="J480" s="14">
        <v>315.7</v>
      </c>
      <c r="K480" s="14">
        <v>0</v>
      </c>
      <c r="L480" s="14">
        <v>334.4</v>
      </c>
      <c r="M480" s="14">
        <v>25</v>
      </c>
      <c r="N480" s="14">
        <f t="shared" si="17"/>
        <v>675.09999999999991</v>
      </c>
      <c r="O480" s="14">
        <f t="shared" si="16"/>
        <v>10324.9</v>
      </c>
    </row>
    <row r="481" spans="1:15" ht="24.75" customHeight="1" x14ac:dyDescent="0.25">
      <c r="A481" s="4">
        <v>473</v>
      </c>
      <c r="B481" s="4" t="s">
        <v>441</v>
      </c>
      <c r="C481" s="4" t="s">
        <v>1119</v>
      </c>
      <c r="D481" s="4" t="s">
        <v>151</v>
      </c>
      <c r="E481" s="4" t="s">
        <v>726</v>
      </c>
      <c r="F481" s="4" t="s">
        <v>733</v>
      </c>
      <c r="G481" s="14">
        <v>11000</v>
      </c>
      <c r="H481" s="4">
        <v>0</v>
      </c>
      <c r="I481" s="14">
        <v>11000</v>
      </c>
      <c r="J481" s="14">
        <v>315.7</v>
      </c>
      <c r="K481" s="14">
        <v>0</v>
      </c>
      <c r="L481" s="14">
        <v>334.4</v>
      </c>
      <c r="M481" s="14">
        <v>25</v>
      </c>
      <c r="N481" s="14">
        <f t="shared" si="17"/>
        <v>675.09999999999991</v>
      </c>
      <c r="O481" s="14">
        <f t="shared" si="16"/>
        <v>10324.9</v>
      </c>
    </row>
    <row r="482" spans="1:15" ht="24.75" customHeight="1" x14ac:dyDescent="0.25">
      <c r="A482" s="4">
        <v>474</v>
      </c>
      <c r="B482" s="4" t="s">
        <v>474</v>
      </c>
      <c r="C482" s="4" t="s">
        <v>1119</v>
      </c>
      <c r="D482" s="4" t="s">
        <v>151</v>
      </c>
      <c r="E482" s="4" t="s">
        <v>726</v>
      </c>
      <c r="F482" s="4" t="s">
        <v>733</v>
      </c>
      <c r="G482" s="14">
        <v>11000</v>
      </c>
      <c r="H482" s="4">
        <v>0</v>
      </c>
      <c r="I482" s="14">
        <v>11000</v>
      </c>
      <c r="J482" s="14">
        <v>315.7</v>
      </c>
      <c r="K482" s="14">
        <v>0</v>
      </c>
      <c r="L482" s="14">
        <v>334.4</v>
      </c>
      <c r="M482" s="14">
        <v>25</v>
      </c>
      <c r="N482" s="14">
        <f t="shared" si="17"/>
        <v>675.09999999999991</v>
      </c>
      <c r="O482" s="14">
        <f t="shared" si="16"/>
        <v>10324.9</v>
      </c>
    </row>
    <row r="483" spans="1:15" ht="24.75" customHeight="1" x14ac:dyDescent="0.25">
      <c r="A483" s="4">
        <v>475</v>
      </c>
      <c r="B483" s="4" t="s">
        <v>480</v>
      </c>
      <c r="C483" s="4" t="s">
        <v>1119</v>
      </c>
      <c r="D483" s="4" t="s">
        <v>151</v>
      </c>
      <c r="E483" s="4" t="s">
        <v>726</v>
      </c>
      <c r="F483" s="4" t="s">
        <v>733</v>
      </c>
      <c r="G483" s="14">
        <v>11000</v>
      </c>
      <c r="H483" s="4">
        <v>0</v>
      </c>
      <c r="I483" s="14">
        <v>11000</v>
      </c>
      <c r="J483" s="14">
        <v>315.7</v>
      </c>
      <c r="K483" s="14">
        <v>0</v>
      </c>
      <c r="L483" s="14">
        <v>334.4</v>
      </c>
      <c r="M483" s="14">
        <v>25</v>
      </c>
      <c r="N483" s="14">
        <f t="shared" si="17"/>
        <v>675.09999999999991</v>
      </c>
      <c r="O483" s="14">
        <f t="shared" si="16"/>
        <v>10324.9</v>
      </c>
    </row>
    <row r="484" spans="1:15" ht="24.75" customHeight="1" x14ac:dyDescent="0.25">
      <c r="A484" s="4">
        <v>476</v>
      </c>
      <c r="B484" s="4" t="s">
        <v>486</v>
      </c>
      <c r="C484" s="4" t="s">
        <v>1119</v>
      </c>
      <c r="D484" s="4" t="s">
        <v>151</v>
      </c>
      <c r="E484" s="4" t="s">
        <v>726</v>
      </c>
      <c r="F484" s="4" t="s">
        <v>733</v>
      </c>
      <c r="G484" s="14">
        <v>10000</v>
      </c>
      <c r="H484" s="4">
        <v>0</v>
      </c>
      <c r="I484" s="14">
        <v>10000</v>
      </c>
      <c r="J484" s="14">
        <v>287</v>
      </c>
      <c r="K484" s="14">
        <v>0</v>
      </c>
      <c r="L484" s="14">
        <v>304</v>
      </c>
      <c r="M484" s="14">
        <v>1612.38</v>
      </c>
      <c r="N484" s="14">
        <f t="shared" si="17"/>
        <v>2203.38</v>
      </c>
      <c r="O484" s="14">
        <f t="shared" si="16"/>
        <v>7796.62</v>
      </c>
    </row>
    <row r="485" spans="1:15" ht="24.75" customHeight="1" x14ac:dyDescent="0.25">
      <c r="A485" s="4">
        <v>477</v>
      </c>
      <c r="B485" s="4" t="s">
        <v>494</v>
      </c>
      <c r="C485" s="4" t="s">
        <v>1119</v>
      </c>
      <c r="D485" s="4" t="s">
        <v>90</v>
      </c>
      <c r="E485" s="4" t="s">
        <v>727</v>
      </c>
      <c r="F485" s="4" t="s">
        <v>733</v>
      </c>
      <c r="G485" s="14">
        <v>35000</v>
      </c>
      <c r="H485" s="4">
        <v>0</v>
      </c>
      <c r="I485" s="14">
        <v>35000</v>
      </c>
      <c r="J485" s="14">
        <v>1004.5</v>
      </c>
      <c r="K485" s="14">
        <v>0</v>
      </c>
      <c r="L485" s="14">
        <v>1064</v>
      </c>
      <c r="M485" s="14">
        <v>25</v>
      </c>
      <c r="N485" s="14">
        <f t="shared" si="17"/>
        <v>2093.5</v>
      </c>
      <c r="O485" s="14">
        <f t="shared" si="16"/>
        <v>32906.5</v>
      </c>
    </row>
    <row r="486" spans="1:15" ht="24.75" customHeight="1" x14ac:dyDescent="0.25">
      <c r="A486" s="4">
        <v>478</v>
      </c>
      <c r="B486" s="1" t="s">
        <v>1059</v>
      </c>
      <c r="C486" s="4" t="s">
        <v>1119</v>
      </c>
      <c r="D486" s="4" t="s">
        <v>291</v>
      </c>
      <c r="E486" s="4" t="s">
        <v>726</v>
      </c>
      <c r="F486" s="4" t="s">
        <v>733</v>
      </c>
      <c r="G486" s="14">
        <v>11000</v>
      </c>
      <c r="H486" s="4">
        <v>0</v>
      </c>
      <c r="I486" s="14">
        <f>+G486+H486</f>
        <v>11000</v>
      </c>
      <c r="J486" s="14">
        <v>315.7</v>
      </c>
      <c r="K486" s="14">
        <v>0</v>
      </c>
      <c r="L486" s="14">
        <v>334.4</v>
      </c>
      <c r="M486" s="14">
        <v>25</v>
      </c>
      <c r="N486" s="14">
        <f t="shared" si="17"/>
        <v>675.09999999999991</v>
      </c>
      <c r="O486" s="14">
        <f t="shared" si="16"/>
        <v>10324.9</v>
      </c>
    </row>
    <row r="487" spans="1:15" ht="24.75" customHeight="1" x14ac:dyDescent="0.25">
      <c r="A487" s="4">
        <v>479</v>
      </c>
      <c r="B487" s="1" t="s">
        <v>1079</v>
      </c>
      <c r="C487" s="4" t="s">
        <v>1119</v>
      </c>
      <c r="D487" s="4" t="s">
        <v>291</v>
      </c>
      <c r="E487" s="4" t="s">
        <v>726</v>
      </c>
      <c r="F487" s="4" t="s">
        <v>734</v>
      </c>
      <c r="G487" s="14">
        <v>11000</v>
      </c>
      <c r="H487" s="4">
        <v>0</v>
      </c>
      <c r="I487" s="14">
        <f>+G487+H487</f>
        <v>11000</v>
      </c>
      <c r="J487" s="14">
        <v>315.7</v>
      </c>
      <c r="K487" s="14">
        <v>0</v>
      </c>
      <c r="L487" s="14">
        <v>334.4</v>
      </c>
      <c r="M487" s="14">
        <v>25</v>
      </c>
      <c r="N487" s="14">
        <f t="shared" si="17"/>
        <v>675.09999999999991</v>
      </c>
      <c r="O487" s="14">
        <f t="shared" si="16"/>
        <v>10324.9</v>
      </c>
    </row>
    <row r="488" spans="1:15" ht="24.75" customHeight="1" x14ac:dyDescent="0.25">
      <c r="A488" s="4">
        <v>480</v>
      </c>
      <c r="B488" s="4" t="s">
        <v>735</v>
      </c>
      <c r="C488" s="4" t="s">
        <v>1119</v>
      </c>
      <c r="D488" s="4" t="s">
        <v>291</v>
      </c>
      <c r="E488" s="4" t="s">
        <v>726</v>
      </c>
      <c r="F488" s="4" t="s">
        <v>733</v>
      </c>
      <c r="G488" s="14">
        <v>11000</v>
      </c>
      <c r="H488" s="4">
        <v>0</v>
      </c>
      <c r="I488" s="14">
        <f>+G488+H488</f>
        <v>11000</v>
      </c>
      <c r="J488" s="14">
        <v>315.7</v>
      </c>
      <c r="K488" s="14">
        <v>0</v>
      </c>
      <c r="L488" s="14">
        <v>334.4</v>
      </c>
      <c r="M488" s="14">
        <v>25</v>
      </c>
      <c r="N488" s="14">
        <f t="shared" si="17"/>
        <v>675.09999999999991</v>
      </c>
      <c r="O488" s="14">
        <f t="shared" si="16"/>
        <v>10324.9</v>
      </c>
    </row>
    <row r="489" spans="1:15" ht="24.75" customHeight="1" x14ac:dyDescent="0.25">
      <c r="A489" s="4">
        <v>481</v>
      </c>
      <c r="B489" s="1" t="s">
        <v>1061</v>
      </c>
      <c r="C489" s="4" t="s">
        <v>1119</v>
      </c>
      <c r="D489" s="4" t="s">
        <v>291</v>
      </c>
      <c r="E489" s="4" t="s">
        <v>726</v>
      </c>
      <c r="F489" s="4" t="s">
        <v>733</v>
      </c>
      <c r="G489" s="14">
        <v>11000</v>
      </c>
      <c r="H489" s="4">
        <v>0</v>
      </c>
      <c r="I489" s="14">
        <f>+G489+H489</f>
        <v>11000</v>
      </c>
      <c r="J489" s="14">
        <v>315.7</v>
      </c>
      <c r="K489" s="14">
        <v>0</v>
      </c>
      <c r="L489" s="14">
        <v>334.4</v>
      </c>
      <c r="M489" s="14">
        <v>25</v>
      </c>
      <c r="N489" s="14">
        <f t="shared" si="17"/>
        <v>675.09999999999991</v>
      </c>
      <c r="O489" s="14">
        <f t="shared" si="16"/>
        <v>10324.9</v>
      </c>
    </row>
    <row r="490" spans="1:15" ht="24.75" customHeight="1" x14ac:dyDescent="0.25">
      <c r="A490" s="4">
        <v>482</v>
      </c>
      <c r="B490" s="4" t="s">
        <v>1389</v>
      </c>
      <c r="C490" s="4" t="s">
        <v>1119</v>
      </c>
      <c r="D490" s="4" t="s">
        <v>291</v>
      </c>
      <c r="E490" s="4" t="s">
        <v>726</v>
      </c>
      <c r="F490" s="4" t="s">
        <v>733</v>
      </c>
      <c r="G490" s="14">
        <v>11000</v>
      </c>
      <c r="H490" s="4">
        <v>0</v>
      </c>
      <c r="I490" s="14">
        <v>11000</v>
      </c>
      <c r="J490" s="14">
        <v>315.7</v>
      </c>
      <c r="K490" s="14">
        <v>0</v>
      </c>
      <c r="L490" s="14">
        <v>334.4</v>
      </c>
      <c r="M490" s="14">
        <v>25</v>
      </c>
      <c r="N490" s="14">
        <v>675.1</v>
      </c>
      <c r="O490" s="14">
        <f t="shared" si="16"/>
        <v>10324.9</v>
      </c>
    </row>
    <row r="491" spans="1:15" ht="24.75" customHeight="1" x14ac:dyDescent="0.25">
      <c r="A491" s="4">
        <v>483</v>
      </c>
      <c r="B491" s="4" t="s">
        <v>1390</v>
      </c>
      <c r="C491" s="4" t="s">
        <v>1119</v>
      </c>
      <c r="D491" s="4" t="s">
        <v>291</v>
      </c>
      <c r="E491" s="4" t="s">
        <v>726</v>
      </c>
      <c r="F491" s="4" t="s">
        <v>734</v>
      </c>
      <c r="G491" s="14">
        <v>11000</v>
      </c>
      <c r="H491" s="4">
        <v>0</v>
      </c>
      <c r="I491" s="14">
        <v>11000</v>
      </c>
      <c r="J491" s="14">
        <v>315.7</v>
      </c>
      <c r="K491" s="14">
        <v>0</v>
      </c>
      <c r="L491" s="14">
        <v>334.4</v>
      </c>
      <c r="M491" s="14">
        <v>25</v>
      </c>
      <c r="N491" s="14">
        <v>675.1</v>
      </c>
      <c r="O491" s="14">
        <f t="shared" si="16"/>
        <v>10324.9</v>
      </c>
    </row>
    <row r="492" spans="1:15" ht="24.75" customHeight="1" x14ac:dyDescent="0.25">
      <c r="A492" s="4">
        <v>484</v>
      </c>
      <c r="B492" s="4" t="s">
        <v>549</v>
      </c>
      <c r="C492" s="4" t="s">
        <v>1119</v>
      </c>
      <c r="D492" s="4" t="s">
        <v>21</v>
      </c>
      <c r="E492" s="4" t="s">
        <v>727</v>
      </c>
      <c r="F492" s="4" t="s">
        <v>734</v>
      </c>
      <c r="G492" s="14">
        <v>35000</v>
      </c>
      <c r="H492" s="4">
        <v>0</v>
      </c>
      <c r="I492" s="14">
        <v>35000</v>
      </c>
      <c r="J492" s="14">
        <v>1004.5</v>
      </c>
      <c r="K492" s="14">
        <v>0</v>
      </c>
      <c r="L492" s="14">
        <v>1064</v>
      </c>
      <c r="M492" s="14">
        <v>375</v>
      </c>
      <c r="N492" s="14">
        <f t="shared" si="17"/>
        <v>2443.5</v>
      </c>
      <c r="O492" s="14">
        <f t="shared" si="16"/>
        <v>32556.5</v>
      </c>
    </row>
    <row r="493" spans="1:15" ht="24.75" customHeight="1" x14ac:dyDescent="0.25">
      <c r="A493" s="4">
        <v>485</v>
      </c>
      <c r="B493" s="4" t="s">
        <v>559</v>
      </c>
      <c r="C493" s="4" t="s">
        <v>1119</v>
      </c>
      <c r="D493" s="4" t="s">
        <v>21</v>
      </c>
      <c r="E493" s="4" t="s">
        <v>727</v>
      </c>
      <c r="F493" s="4" t="s">
        <v>733</v>
      </c>
      <c r="G493" s="14">
        <v>50000</v>
      </c>
      <c r="H493" s="4">
        <v>0</v>
      </c>
      <c r="I493" s="14">
        <v>50000</v>
      </c>
      <c r="J493" s="14">
        <v>1435</v>
      </c>
      <c r="K493" s="14">
        <v>1854</v>
      </c>
      <c r="L493" s="14">
        <v>1520</v>
      </c>
      <c r="M493" s="14">
        <v>24550.44</v>
      </c>
      <c r="N493" s="14">
        <f t="shared" si="17"/>
        <v>29359.439999999999</v>
      </c>
      <c r="O493" s="14">
        <f t="shared" si="16"/>
        <v>20640.560000000001</v>
      </c>
    </row>
    <row r="494" spans="1:15" ht="24.75" customHeight="1" x14ac:dyDescent="0.25">
      <c r="A494" s="4">
        <v>486</v>
      </c>
      <c r="B494" s="4" t="s">
        <v>567</v>
      </c>
      <c r="C494" s="4" t="s">
        <v>1119</v>
      </c>
      <c r="D494" s="4" t="s">
        <v>95</v>
      </c>
      <c r="E494" s="4" t="s">
        <v>727</v>
      </c>
      <c r="F494" s="4" t="s">
        <v>734</v>
      </c>
      <c r="G494" s="14">
        <v>35000</v>
      </c>
      <c r="H494" s="4">
        <v>0</v>
      </c>
      <c r="I494" s="14">
        <v>35000</v>
      </c>
      <c r="J494" s="14">
        <v>1004.5</v>
      </c>
      <c r="K494" s="14">
        <v>0</v>
      </c>
      <c r="L494" s="14">
        <v>1064</v>
      </c>
      <c r="M494" s="14">
        <v>25</v>
      </c>
      <c r="N494" s="14">
        <f t="shared" si="17"/>
        <v>2093.5</v>
      </c>
      <c r="O494" s="14">
        <f t="shared" si="16"/>
        <v>32906.5</v>
      </c>
    </row>
    <row r="495" spans="1:15" ht="24.75" customHeight="1" x14ac:dyDescent="0.25">
      <c r="A495" s="4">
        <v>487</v>
      </c>
      <c r="B495" s="4" t="s">
        <v>570</v>
      </c>
      <c r="C495" s="4" t="s">
        <v>1119</v>
      </c>
      <c r="D495" s="4" t="s">
        <v>151</v>
      </c>
      <c r="E495" s="4" t="s">
        <v>726</v>
      </c>
      <c r="F495" s="4" t="s">
        <v>733</v>
      </c>
      <c r="G495" s="14">
        <v>11000</v>
      </c>
      <c r="H495" s="4">
        <v>0</v>
      </c>
      <c r="I495" s="14">
        <v>11000</v>
      </c>
      <c r="J495" s="14">
        <v>315.7</v>
      </c>
      <c r="K495" s="14">
        <v>0</v>
      </c>
      <c r="L495" s="14">
        <v>334.4</v>
      </c>
      <c r="M495" s="14">
        <v>2621.11</v>
      </c>
      <c r="N495" s="14">
        <f t="shared" si="17"/>
        <v>3271.21</v>
      </c>
      <c r="O495" s="14">
        <f t="shared" si="16"/>
        <v>7728.79</v>
      </c>
    </row>
    <row r="496" spans="1:15" ht="24.75" customHeight="1" x14ac:dyDescent="0.25">
      <c r="A496" s="4">
        <v>488</v>
      </c>
      <c r="B496" s="4" t="s">
        <v>572</v>
      </c>
      <c r="C496" s="4" t="s">
        <v>1119</v>
      </c>
      <c r="D496" s="4" t="s">
        <v>151</v>
      </c>
      <c r="E496" s="4" t="s">
        <v>726</v>
      </c>
      <c r="F496" s="4" t="s">
        <v>733</v>
      </c>
      <c r="G496" s="14">
        <v>11000</v>
      </c>
      <c r="H496" s="4">
        <v>0</v>
      </c>
      <c r="I496" s="14">
        <v>11000</v>
      </c>
      <c r="J496" s="14">
        <v>315.7</v>
      </c>
      <c r="K496" s="14">
        <v>0</v>
      </c>
      <c r="L496" s="14">
        <v>334.4</v>
      </c>
      <c r="M496" s="14">
        <v>25</v>
      </c>
      <c r="N496" s="14">
        <f t="shared" si="17"/>
        <v>675.09999999999991</v>
      </c>
      <c r="O496" s="14">
        <f t="shared" si="16"/>
        <v>10324.9</v>
      </c>
    </row>
    <row r="497" spans="1:15" ht="24.75" customHeight="1" x14ac:dyDescent="0.25">
      <c r="A497" s="4">
        <v>489</v>
      </c>
      <c r="B497" s="4" t="s">
        <v>580</v>
      </c>
      <c r="C497" s="4" t="s">
        <v>1119</v>
      </c>
      <c r="D497" s="4" t="s">
        <v>140</v>
      </c>
      <c r="E497" s="4" t="s">
        <v>726</v>
      </c>
      <c r="F497" s="4" t="s">
        <v>734</v>
      </c>
      <c r="G497" s="14">
        <v>11000</v>
      </c>
      <c r="H497" s="4">
        <v>0</v>
      </c>
      <c r="I497" s="14">
        <v>11000</v>
      </c>
      <c r="J497" s="14">
        <v>315.7</v>
      </c>
      <c r="K497" s="14">
        <v>0</v>
      </c>
      <c r="L497" s="14">
        <v>334.4</v>
      </c>
      <c r="M497" s="14">
        <v>25</v>
      </c>
      <c r="N497" s="14">
        <f t="shared" si="17"/>
        <v>675.09999999999991</v>
      </c>
      <c r="O497" s="14">
        <f t="shared" si="16"/>
        <v>10324.9</v>
      </c>
    </row>
    <row r="498" spans="1:15" ht="24.75" customHeight="1" x14ac:dyDescent="0.25">
      <c r="A498" s="4">
        <v>490</v>
      </c>
      <c r="B498" s="4" t="s">
        <v>594</v>
      </c>
      <c r="C498" s="4" t="s">
        <v>1119</v>
      </c>
      <c r="D498" s="4" t="s">
        <v>21</v>
      </c>
      <c r="E498" s="4" t="s">
        <v>725</v>
      </c>
      <c r="F498" s="4" t="s">
        <v>734</v>
      </c>
      <c r="G498" s="14">
        <v>50000</v>
      </c>
      <c r="H498" s="4">
        <v>0</v>
      </c>
      <c r="I498" s="14">
        <v>50000</v>
      </c>
      <c r="J498" s="14">
        <v>1435</v>
      </c>
      <c r="K498" s="14">
        <v>1615.89</v>
      </c>
      <c r="L498" s="14">
        <v>1520</v>
      </c>
      <c r="M498" s="31">
        <v>3512.38</v>
      </c>
      <c r="N498" s="14">
        <f t="shared" si="17"/>
        <v>8083.27</v>
      </c>
      <c r="O498" s="14">
        <f t="shared" si="16"/>
        <v>41916.729999999996</v>
      </c>
    </row>
    <row r="499" spans="1:15" ht="24.75" customHeight="1" x14ac:dyDescent="0.25">
      <c r="A499" s="4">
        <v>491</v>
      </c>
      <c r="B499" s="4" t="s">
        <v>608</v>
      </c>
      <c r="C499" s="4" t="s">
        <v>1119</v>
      </c>
      <c r="D499" s="4" t="s">
        <v>140</v>
      </c>
      <c r="E499" s="4" t="s">
        <v>726</v>
      </c>
      <c r="F499" s="4" t="s">
        <v>733</v>
      </c>
      <c r="G499" s="14">
        <v>11000</v>
      </c>
      <c r="H499" s="4">
        <v>0</v>
      </c>
      <c r="I499" s="14">
        <v>11000</v>
      </c>
      <c r="J499" s="14">
        <v>315.7</v>
      </c>
      <c r="K499" s="14">
        <v>0</v>
      </c>
      <c r="L499" s="14">
        <v>334.4</v>
      </c>
      <c r="M499" s="14">
        <v>25</v>
      </c>
      <c r="N499" s="14">
        <f t="shared" si="17"/>
        <v>675.09999999999991</v>
      </c>
      <c r="O499" s="14">
        <f t="shared" si="16"/>
        <v>10324.9</v>
      </c>
    </row>
    <row r="500" spans="1:15" ht="24.75" customHeight="1" x14ac:dyDescent="0.25">
      <c r="A500" s="4">
        <v>492</v>
      </c>
      <c r="B500" s="4" t="s">
        <v>676</v>
      </c>
      <c r="C500" s="4" t="s">
        <v>1119</v>
      </c>
      <c r="D500" s="4" t="s">
        <v>329</v>
      </c>
      <c r="E500" s="4" t="s">
        <v>727</v>
      </c>
      <c r="F500" s="4" t="s">
        <v>733</v>
      </c>
      <c r="G500" s="31">
        <v>32000</v>
      </c>
      <c r="H500">
        <v>0</v>
      </c>
      <c r="I500" s="31">
        <v>32000</v>
      </c>
      <c r="J500">
        <v>918.4</v>
      </c>
      <c r="K500" s="14">
        <v>0</v>
      </c>
      <c r="L500">
        <v>972.8</v>
      </c>
      <c r="M500" s="31">
        <v>1385</v>
      </c>
      <c r="N500" s="31">
        <v>3276.2</v>
      </c>
      <c r="O500" s="31">
        <v>28723.8</v>
      </c>
    </row>
    <row r="501" spans="1:15" ht="24.75" customHeight="1" x14ac:dyDescent="0.25">
      <c r="A501" s="4">
        <v>493</v>
      </c>
      <c r="B501" s="4" t="s">
        <v>685</v>
      </c>
      <c r="C501" s="4" t="s">
        <v>1119</v>
      </c>
      <c r="D501" s="4" t="s">
        <v>21</v>
      </c>
      <c r="E501" s="4" t="s">
        <v>725</v>
      </c>
      <c r="F501" s="4" t="s">
        <v>734</v>
      </c>
      <c r="G501" s="14">
        <v>50000</v>
      </c>
      <c r="H501" s="4">
        <v>0</v>
      </c>
      <c r="I501" s="14">
        <v>50000</v>
      </c>
      <c r="J501" s="14">
        <v>1435</v>
      </c>
      <c r="K501" s="14">
        <v>1854</v>
      </c>
      <c r="L501" s="14">
        <v>1520</v>
      </c>
      <c r="M501" s="14">
        <v>4646.22</v>
      </c>
      <c r="N501" s="14">
        <f t="shared" si="17"/>
        <v>9455.2200000000012</v>
      </c>
      <c r="O501" s="14">
        <f t="shared" si="16"/>
        <v>40544.78</v>
      </c>
    </row>
    <row r="502" spans="1:15" ht="24.75" customHeight="1" x14ac:dyDescent="0.25">
      <c r="A502" s="4">
        <v>494</v>
      </c>
      <c r="B502" s="4" t="s">
        <v>690</v>
      </c>
      <c r="C502" s="4" t="s">
        <v>1119</v>
      </c>
      <c r="D502" s="4" t="s">
        <v>21</v>
      </c>
      <c r="E502" s="4" t="s">
        <v>727</v>
      </c>
      <c r="F502" s="4" t="s">
        <v>734</v>
      </c>
      <c r="G502" s="14">
        <v>50000</v>
      </c>
      <c r="H502" s="4">
        <v>0</v>
      </c>
      <c r="I502" s="14">
        <v>50000</v>
      </c>
      <c r="J502" s="14">
        <v>1435</v>
      </c>
      <c r="K502" s="14">
        <v>1854</v>
      </c>
      <c r="L502" s="14">
        <v>1520</v>
      </c>
      <c r="M502" s="14">
        <v>7294.5</v>
      </c>
      <c r="N502" s="14">
        <f t="shared" si="17"/>
        <v>12103.5</v>
      </c>
      <c r="O502" s="14">
        <f t="shared" si="16"/>
        <v>37896.5</v>
      </c>
    </row>
    <row r="503" spans="1:15" ht="24.75" customHeight="1" x14ac:dyDescent="0.25">
      <c r="A503" s="4">
        <v>495</v>
      </c>
      <c r="B503" s="4" t="s">
        <v>695</v>
      </c>
      <c r="C503" s="4" t="s">
        <v>1119</v>
      </c>
      <c r="D503" s="4" t="s">
        <v>151</v>
      </c>
      <c r="E503" s="4" t="s">
        <v>726</v>
      </c>
      <c r="F503" s="4" t="s">
        <v>733</v>
      </c>
      <c r="G503" s="14">
        <v>11000</v>
      </c>
      <c r="H503" s="4">
        <v>0</v>
      </c>
      <c r="I503" s="14">
        <v>11000</v>
      </c>
      <c r="J503" s="14">
        <v>315.7</v>
      </c>
      <c r="K503" s="14">
        <v>0</v>
      </c>
      <c r="L503" s="14">
        <v>334.4</v>
      </c>
      <c r="M503" s="14">
        <v>25</v>
      </c>
      <c r="N503" s="14">
        <f t="shared" si="17"/>
        <v>675.09999999999991</v>
      </c>
      <c r="O503" s="14">
        <f t="shared" si="16"/>
        <v>10324.9</v>
      </c>
    </row>
    <row r="504" spans="1:15" ht="24.75" customHeight="1" x14ac:dyDescent="0.25">
      <c r="A504" s="4">
        <v>496</v>
      </c>
      <c r="B504" t="s">
        <v>1267</v>
      </c>
      <c r="C504" s="4" t="s">
        <v>1119</v>
      </c>
      <c r="D504" t="s">
        <v>151</v>
      </c>
      <c r="E504" s="4" t="s">
        <v>726</v>
      </c>
      <c r="F504" s="4" t="s">
        <v>733</v>
      </c>
      <c r="G504" s="14">
        <v>11000</v>
      </c>
      <c r="H504" s="4">
        <v>0</v>
      </c>
      <c r="I504" s="14">
        <v>11000</v>
      </c>
      <c r="J504" s="14">
        <v>315.7</v>
      </c>
      <c r="K504" s="14">
        <v>0</v>
      </c>
      <c r="L504" s="14">
        <v>334.4</v>
      </c>
      <c r="M504" s="14">
        <v>25</v>
      </c>
      <c r="N504" s="14">
        <f t="shared" si="17"/>
        <v>675.09999999999991</v>
      </c>
      <c r="O504" s="14">
        <f t="shared" si="16"/>
        <v>10324.9</v>
      </c>
    </row>
    <row r="505" spans="1:15" ht="24.75" customHeight="1" x14ac:dyDescent="0.25">
      <c r="A505" s="4">
        <v>497</v>
      </c>
      <c r="B505" s="4" t="s">
        <v>701</v>
      </c>
      <c r="C505" s="4" t="s">
        <v>1119</v>
      </c>
      <c r="D505" s="4" t="s">
        <v>21</v>
      </c>
      <c r="E505" s="4" t="s">
        <v>725</v>
      </c>
      <c r="F505" s="4" t="s">
        <v>734</v>
      </c>
      <c r="G505" s="14">
        <v>50000</v>
      </c>
      <c r="H505" s="4">
        <v>0</v>
      </c>
      <c r="I505" s="14">
        <v>50000</v>
      </c>
      <c r="J505" s="14">
        <v>1435</v>
      </c>
      <c r="K505" s="14">
        <v>1615.89</v>
      </c>
      <c r="L505" s="14">
        <v>1520</v>
      </c>
      <c r="M505" s="31">
        <v>4087.38</v>
      </c>
      <c r="N505" s="14">
        <f t="shared" si="17"/>
        <v>8658.27</v>
      </c>
      <c r="O505" s="14">
        <f t="shared" si="16"/>
        <v>41341.729999999996</v>
      </c>
    </row>
    <row r="506" spans="1:15" ht="24.75" customHeight="1" x14ac:dyDescent="0.25">
      <c r="A506" s="4">
        <v>498</v>
      </c>
      <c r="B506" s="4" t="s">
        <v>718</v>
      </c>
      <c r="C506" s="4" t="s">
        <v>1119</v>
      </c>
      <c r="D506" s="4" t="s">
        <v>21</v>
      </c>
      <c r="E506" s="4" t="s">
        <v>727</v>
      </c>
      <c r="F506" s="4" t="s">
        <v>733</v>
      </c>
      <c r="G506" s="14">
        <v>50000</v>
      </c>
      <c r="H506" s="4">
        <v>0</v>
      </c>
      <c r="I506" s="14">
        <v>50000</v>
      </c>
      <c r="J506" s="14">
        <v>1435</v>
      </c>
      <c r="K506" s="14">
        <v>1854</v>
      </c>
      <c r="L506" s="14">
        <v>1520</v>
      </c>
      <c r="M506" s="14">
        <v>525</v>
      </c>
      <c r="N506" s="14">
        <f t="shared" si="17"/>
        <v>5334</v>
      </c>
      <c r="O506" s="14">
        <f t="shared" si="16"/>
        <v>44666</v>
      </c>
    </row>
    <row r="507" spans="1:15" ht="24.75" customHeight="1" x14ac:dyDescent="0.25">
      <c r="A507" s="4">
        <v>499</v>
      </c>
      <c r="B507" s="4" t="s">
        <v>743</v>
      </c>
      <c r="C507" s="4" t="s">
        <v>1119</v>
      </c>
      <c r="D507" s="4" t="s">
        <v>329</v>
      </c>
      <c r="E507" s="4" t="s">
        <v>726</v>
      </c>
      <c r="F507" s="4" t="s">
        <v>733</v>
      </c>
      <c r="G507" s="14">
        <v>25000</v>
      </c>
      <c r="H507" s="4">
        <v>0</v>
      </c>
      <c r="I507" s="14">
        <v>25000</v>
      </c>
      <c r="J507" s="14">
        <f>+G507*2.87%</f>
        <v>717.5</v>
      </c>
      <c r="K507" s="14">
        <v>0</v>
      </c>
      <c r="L507" s="14">
        <f>+G507*3.04%</f>
        <v>760</v>
      </c>
      <c r="M507" s="14">
        <v>25</v>
      </c>
      <c r="N507" s="14">
        <f t="shared" si="17"/>
        <v>1502.5</v>
      </c>
      <c r="O507" s="14">
        <f t="shared" si="16"/>
        <v>23497.5</v>
      </c>
    </row>
    <row r="508" spans="1:15" ht="24.75" customHeight="1" x14ac:dyDescent="0.25">
      <c r="A508" s="4">
        <v>500</v>
      </c>
      <c r="B508" s="4" t="s">
        <v>738</v>
      </c>
      <c r="C508" s="4" t="s">
        <v>1119</v>
      </c>
      <c r="D508" s="4" t="s">
        <v>329</v>
      </c>
      <c r="E508" s="4" t="s">
        <v>726</v>
      </c>
      <c r="F508" s="4" t="s">
        <v>733</v>
      </c>
      <c r="G508" s="14">
        <v>25000</v>
      </c>
      <c r="H508" s="4">
        <v>0</v>
      </c>
      <c r="I508" s="14">
        <v>25000</v>
      </c>
      <c r="J508" s="14">
        <f>+G508*2.87%</f>
        <v>717.5</v>
      </c>
      <c r="K508" s="14">
        <v>0</v>
      </c>
      <c r="L508" s="14">
        <f>+G508*3.04%</f>
        <v>760</v>
      </c>
      <c r="M508" s="14">
        <v>25</v>
      </c>
      <c r="N508" s="14">
        <f t="shared" si="17"/>
        <v>1502.5</v>
      </c>
      <c r="O508" s="14">
        <f t="shared" si="16"/>
        <v>23497.5</v>
      </c>
    </row>
    <row r="509" spans="1:15" ht="24.75" customHeight="1" x14ac:dyDescent="0.25">
      <c r="A509" s="4">
        <v>501</v>
      </c>
      <c r="B509" t="s">
        <v>1343</v>
      </c>
      <c r="C509" s="4" t="s">
        <v>1119</v>
      </c>
      <c r="D509" s="4" t="s">
        <v>329</v>
      </c>
      <c r="E509" s="4" t="s">
        <v>726</v>
      </c>
      <c r="F509" s="4" t="s">
        <v>733</v>
      </c>
      <c r="G509" s="31">
        <v>25000</v>
      </c>
      <c r="H509">
        <v>0</v>
      </c>
      <c r="I509" s="31">
        <v>25000</v>
      </c>
      <c r="J509">
        <v>717.5</v>
      </c>
      <c r="K509" s="14">
        <v>0</v>
      </c>
      <c r="L509">
        <v>760</v>
      </c>
      <c r="M509">
        <v>25</v>
      </c>
      <c r="N509" s="31">
        <v>1502.5</v>
      </c>
      <c r="O509" s="14">
        <f t="shared" si="16"/>
        <v>23497.5</v>
      </c>
    </row>
    <row r="510" spans="1:15" ht="24.75" customHeight="1" x14ac:dyDescent="0.25">
      <c r="A510" s="4">
        <v>502</v>
      </c>
      <c r="B510" s="4" t="s">
        <v>1299</v>
      </c>
      <c r="C510" s="4" t="s">
        <v>1119</v>
      </c>
      <c r="D510" t="s">
        <v>291</v>
      </c>
      <c r="E510" s="4" t="s">
        <v>726</v>
      </c>
      <c r="F510" s="4" t="s">
        <v>734</v>
      </c>
      <c r="G510" s="14">
        <v>11000</v>
      </c>
      <c r="H510" s="4">
        <v>0</v>
      </c>
      <c r="I510" s="14">
        <v>11000</v>
      </c>
      <c r="J510" s="14">
        <v>315.7</v>
      </c>
      <c r="K510" s="14">
        <v>0</v>
      </c>
      <c r="L510" s="14">
        <v>334.4</v>
      </c>
      <c r="M510" s="14">
        <v>25</v>
      </c>
      <c r="N510" s="14">
        <f t="shared" si="17"/>
        <v>675.09999999999991</v>
      </c>
      <c r="O510" s="14">
        <f t="shared" si="16"/>
        <v>10324.9</v>
      </c>
    </row>
    <row r="511" spans="1:15" ht="24.75" customHeight="1" x14ac:dyDescent="0.25">
      <c r="A511" s="4">
        <v>503</v>
      </c>
      <c r="B511" s="4" t="s">
        <v>1300</v>
      </c>
      <c r="C511" s="4" t="s">
        <v>1119</v>
      </c>
      <c r="D511" t="s">
        <v>291</v>
      </c>
      <c r="E511" s="4" t="s">
        <v>726</v>
      </c>
      <c r="F511" s="4" t="s">
        <v>733</v>
      </c>
      <c r="G511" s="14">
        <v>11000</v>
      </c>
      <c r="H511" s="4">
        <v>0</v>
      </c>
      <c r="I511" s="14">
        <v>11000</v>
      </c>
      <c r="J511" s="14">
        <v>315.7</v>
      </c>
      <c r="K511" s="14">
        <v>0</v>
      </c>
      <c r="L511" s="14">
        <v>334.4</v>
      </c>
      <c r="M511" s="14">
        <v>25</v>
      </c>
      <c r="N511" s="14">
        <f t="shared" si="17"/>
        <v>675.09999999999991</v>
      </c>
      <c r="O511" s="14">
        <f t="shared" si="16"/>
        <v>10324.9</v>
      </c>
    </row>
    <row r="512" spans="1:15" ht="24.75" customHeight="1" x14ac:dyDescent="0.25">
      <c r="A512" s="4">
        <v>504</v>
      </c>
      <c r="B512" s="4" t="s">
        <v>1301</v>
      </c>
      <c r="C512" s="4" t="s">
        <v>1119</v>
      </c>
      <c r="D512" t="s">
        <v>291</v>
      </c>
      <c r="E512" s="4" t="s">
        <v>726</v>
      </c>
      <c r="F512" s="4" t="s">
        <v>733</v>
      </c>
      <c r="G512" s="14">
        <v>11000</v>
      </c>
      <c r="H512" s="4">
        <v>0</v>
      </c>
      <c r="I512" s="14">
        <v>11000</v>
      </c>
      <c r="J512" s="14">
        <v>315.7</v>
      </c>
      <c r="K512" s="14">
        <v>0</v>
      </c>
      <c r="L512" s="14">
        <v>334.4</v>
      </c>
      <c r="M512" s="14">
        <v>25</v>
      </c>
      <c r="N512" s="14">
        <f t="shared" si="17"/>
        <v>675.09999999999991</v>
      </c>
      <c r="O512" s="14">
        <f t="shared" si="16"/>
        <v>10324.9</v>
      </c>
    </row>
    <row r="513" spans="1:15" ht="24.75" customHeight="1" x14ac:dyDescent="0.25">
      <c r="A513" s="4">
        <v>505</v>
      </c>
      <c r="B513" s="4" t="s">
        <v>1302</v>
      </c>
      <c r="C513" s="4" t="s">
        <v>1119</v>
      </c>
      <c r="D513" t="s">
        <v>291</v>
      </c>
      <c r="E513" s="4" t="s">
        <v>726</v>
      </c>
      <c r="F513" s="4" t="s">
        <v>734</v>
      </c>
      <c r="G513" s="14">
        <v>11000</v>
      </c>
      <c r="H513" s="4">
        <v>0</v>
      </c>
      <c r="I513" s="14">
        <v>11000</v>
      </c>
      <c r="J513" s="14">
        <v>315.7</v>
      </c>
      <c r="K513" s="14">
        <v>0</v>
      </c>
      <c r="L513" s="14">
        <v>334.4</v>
      </c>
      <c r="M513" s="14">
        <v>25</v>
      </c>
      <c r="N513" s="14">
        <f t="shared" si="17"/>
        <v>675.09999999999991</v>
      </c>
      <c r="O513" s="14">
        <f t="shared" si="16"/>
        <v>10324.9</v>
      </c>
    </row>
    <row r="514" spans="1:15" ht="24.75" customHeight="1" x14ac:dyDescent="0.25">
      <c r="A514" s="4">
        <v>506</v>
      </c>
      <c r="B514" s="4" t="s">
        <v>1303</v>
      </c>
      <c r="C514" s="4" t="s">
        <v>1119</v>
      </c>
      <c r="D514" t="s">
        <v>291</v>
      </c>
      <c r="E514" s="4" t="s">
        <v>726</v>
      </c>
      <c r="F514" s="4" t="s">
        <v>733</v>
      </c>
      <c r="G514" s="14">
        <v>11000</v>
      </c>
      <c r="H514" s="4">
        <v>0</v>
      </c>
      <c r="I514" s="14">
        <v>11000</v>
      </c>
      <c r="J514" s="14">
        <v>315.7</v>
      </c>
      <c r="K514" s="14">
        <v>0</v>
      </c>
      <c r="L514" s="14">
        <v>334.4</v>
      </c>
      <c r="M514" s="14">
        <v>25</v>
      </c>
      <c r="N514" s="14">
        <f t="shared" si="17"/>
        <v>675.09999999999991</v>
      </c>
      <c r="O514" s="14">
        <f t="shared" si="16"/>
        <v>10324.9</v>
      </c>
    </row>
    <row r="515" spans="1:15" ht="24.75" customHeight="1" x14ac:dyDescent="0.25">
      <c r="A515" s="4">
        <v>507</v>
      </c>
      <c r="B515" t="s">
        <v>1304</v>
      </c>
      <c r="C515" s="4" t="s">
        <v>1119</v>
      </c>
      <c r="D515" t="s">
        <v>291</v>
      </c>
      <c r="E515" s="4" t="s">
        <v>726</v>
      </c>
      <c r="F515" s="4" t="s">
        <v>733</v>
      </c>
      <c r="G515" s="14">
        <v>11000</v>
      </c>
      <c r="H515" s="4">
        <v>0</v>
      </c>
      <c r="I515" s="14">
        <v>11000</v>
      </c>
      <c r="J515" s="14">
        <v>315.7</v>
      </c>
      <c r="K515" s="14">
        <v>0</v>
      </c>
      <c r="L515" s="14">
        <v>334.4</v>
      </c>
      <c r="M515" s="14">
        <v>25</v>
      </c>
      <c r="N515" s="14">
        <f t="shared" si="17"/>
        <v>675.09999999999991</v>
      </c>
      <c r="O515" s="14">
        <f t="shared" si="16"/>
        <v>10324.9</v>
      </c>
    </row>
    <row r="516" spans="1:15" ht="24.75" customHeight="1" x14ac:dyDescent="0.25">
      <c r="A516" s="4">
        <v>508</v>
      </c>
      <c r="B516" t="s">
        <v>1311</v>
      </c>
      <c r="C516" s="4" t="s">
        <v>1119</v>
      </c>
      <c r="D516" t="s">
        <v>291</v>
      </c>
      <c r="E516" s="4" t="s">
        <v>726</v>
      </c>
      <c r="F516" s="4" t="s">
        <v>733</v>
      </c>
      <c r="G516" s="14">
        <v>11000</v>
      </c>
      <c r="H516" s="4">
        <v>0</v>
      </c>
      <c r="I516" s="14">
        <v>11000</v>
      </c>
      <c r="J516" s="14">
        <v>315.7</v>
      </c>
      <c r="K516" s="14">
        <v>0</v>
      </c>
      <c r="L516" s="14">
        <v>334.4</v>
      </c>
      <c r="M516" s="14">
        <v>25</v>
      </c>
      <c r="N516" s="14">
        <f t="shared" si="17"/>
        <v>675.09999999999991</v>
      </c>
      <c r="O516" s="14">
        <f t="shared" si="16"/>
        <v>10324.9</v>
      </c>
    </row>
    <row r="517" spans="1:15" ht="24.75" customHeight="1" x14ac:dyDescent="0.25">
      <c r="A517" s="4">
        <v>509</v>
      </c>
      <c r="B517" t="s">
        <v>1351</v>
      </c>
      <c r="C517" t="s">
        <v>1119</v>
      </c>
      <c r="D517" t="s">
        <v>291</v>
      </c>
      <c r="E517" s="4" t="s">
        <v>726</v>
      </c>
      <c r="F517" s="4" t="s">
        <v>733</v>
      </c>
      <c r="G517" s="31">
        <v>11000</v>
      </c>
      <c r="H517">
        <v>0</v>
      </c>
      <c r="I517" s="31">
        <v>11000</v>
      </c>
      <c r="J517">
        <v>315.7</v>
      </c>
      <c r="K517" s="14">
        <v>0</v>
      </c>
      <c r="L517">
        <v>334.4</v>
      </c>
      <c r="M517">
        <v>25</v>
      </c>
      <c r="N517">
        <v>675.1</v>
      </c>
      <c r="O517" s="14">
        <f t="shared" si="16"/>
        <v>10324.9</v>
      </c>
    </row>
    <row r="518" spans="1:15" ht="24.75" customHeight="1" x14ac:dyDescent="0.25">
      <c r="A518" s="4">
        <v>510</v>
      </c>
      <c r="B518" t="s">
        <v>1400</v>
      </c>
      <c r="C518" t="s">
        <v>1119</v>
      </c>
      <c r="D518" t="s">
        <v>291</v>
      </c>
      <c r="E518" s="4" t="s">
        <v>726</v>
      </c>
      <c r="F518" s="4" t="s">
        <v>734</v>
      </c>
      <c r="G518" s="31">
        <v>15000</v>
      </c>
      <c r="H518">
        <v>0</v>
      </c>
      <c r="I518" s="31">
        <v>15000</v>
      </c>
      <c r="J518">
        <v>430.5</v>
      </c>
      <c r="K518" s="14">
        <v>0</v>
      </c>
      <c r="L518">
        <v>456</v>
      </c>
      <c r="M518">
        <v>25</v>
      </c>
      <c r="N518">
        <v>911.5</v>
      </c>
      <c r="O518" s="31">
        <v>14088.5</v>
      </c>
    </row>
    <row r="519" spans="1:15" ht="24.75" customHeight="1" x14ac:dyDescent="0.25">
      <c r="A519" s="4">
        <v>511</v>
      </c>
      <c r="B519" t="s">
        <v>1374</v>
      </c>
      <c r="C519" t="s">
        <v>1119</v>
      </c>
      <c r="D519" t="s">
        <v>291</v>
      </c>
      <c r="E519" s="4" t="s">
        <v>726</v>
      </c>
      <c r="F519" s="4" t="s">
        <v>733</v>
      </c>
      <c r="G519" s="31">
        <v>11000</v>
      </c>
      <c r="H519">
        <v>0</v>
      </c>
      <c r="I519" s="31">
        <v>11000</v>
      </c>
      <c r="J519">
        <v>315.7</v>
      </c>
      <c r="K519" s="14">
        <v>0</v>
      </c>
      <c r="L519">
        <v>334.4</v>
      </c>
      <c r="M519">
        <v>25</v>
      </c>
      <c r="N519">
        <v>675.1</v>
      </c>
      <c r="O519" s="14">
        <f t="shared" si="16"/>
        <v>10324.9</v>
      </c>
    </row>
    <row r="520" spans="1:15" ht="24.75" customHeight="1" x14ac:dyDescent="0.25">
      <c r="A520" s="4">
        <v>512</v>
      </c>
      <c r="B520" t="s">
        <v>1387</v>
      </c>
      <c r="C520" t="s">
        <v>1119</v>
      </c>
      <c r="D520" t="s">
        <v>291</v>
      </c>
      <c r="E520" s="4" t="s">
        <v>726</v>
      </c>
      <c r="F520" s="4" t="s">
        <v>734</v>
      </c>
      <c r="G520" s="31">
        <v>11000</v>
      </c>
      <c r="H520">
        <v>0</v>
      </c>
      <c r="I520" s="31">
        <v>11000</v>
      </c>
      <c r="J520">
        <v>315.7</v>
      </c>
      <c r="K520" s="14">
        <v>0</v>
      </c>
      <c r="L520">
        <v>334.4</v>
      </c>
      <c r="M520">
        <v>25</v>
      </c>
      <c r="N520">
        <v>675.1</v>
      </c>
      <c r="O520" s="14">
        <f t="shared" ref="O520:O582" si="18">+G520-N520</f>
        <v>10324.9</v>
      </c>
    </row>
    <row r="521" spans="1:15" ht="24.75" customHeight="1" x14ac:dyDescent="0.25">
      <c r="A521" s="4">
        <v>513</v>
      </c>
      <c r="B521" t="s">
        <v>1392</v>
      </c>
      <c r="C521" t="s">
        <v>1119</v>
      </c>
      <c r="D521" t="s">
        <v>291</v>
      </c>
      <c r="E521" s="4" t="s">
        <v>726</v>
      </c>
      <c r="F521" s="4" t="s">
        <v>733</v>
      </c>
      <c r="G521" s="31">
        <v>10000</v>
      </c>
      <c r="H521">
        <v>0</v>
      </c>
      <c r="I521" s="31">
        <v>10000</v>
      </c>
      <c r="J521">
        <v>287</v>
      </c>
      <c r="K521" s="14">
        <v>0</v>
      </c>
      <c r="L521">
        <v>304</v>
      </c>
      <c r="M521">
        <v>25</v>
      </c>
      <c r="N521">
        <v>616</v>
      </c>
      <c r="O521" s="14">
        <f t="shared" si="18"/>
        <v>9384</v>
      </c>
    </row>
    <row r="522" spans="1:15" ht="24.75" customHeight="1" x14ac:dyDescent="0.25">
      <c r="A522" s="4">
        <v>514</v>
      </c>
      <c r="B522" t="s">
        <v>1375</v>
      </c>
      <c r="C522" t="s">
        <v>1119</v>
      </c>
      <c r="D522" t="s">
        <v>291</v>
      </c>
      <c r="E522" s="4" t="s">
        <v>726</v>
      </c>
      <c r="F522" s="4" t="s">
        <v>733</v>
      </c>
      <c r="G522" s="31">
        <v>11000</v>
      </c>
      <c r="H522">
        <v>0</v>
      </c>
      <c r="I522" s="31">
        <v>11000</v>
      </c>
      <c r="J522">
        <v>315.7</v>
      </c>
      <c r="K522" s="14">
        <v>0</v>
      </c>
      <c r="L522">
        <v>334.4</v>
      </c>
      <c r="M522">
        <v>25</v>
      </c>
      <c r="N522">
        <v>675.1</v>
      </c>
      <c r="O522" s="14">
        <f t="shared" si="18"/>
        <v>10324.9</v>
      </c>
    </row>
    <row r="523" spans="1:15" ht="24.75" customHeight="1" x14ac:dyDescent="0.25">
      <c r="A523" s="4">
        <v>515</v>
      </c>
      <c r="B523" s="4" t="s">
        <v>1259</v>
      </c>
      <c r="C523" s="4" t="s">
        <v>1115</v>
      </c>
      <c r="D523" s="4" t="s">
        <v>291</v>
      </c>
      <c r="E523" s="4" t="s">
        <v>726</v>
      </c>
      <c r="F523" s="4" t="s">
        <v>733</v>
      </c>
      <c r="G523" s="14">
        <v>11000</v>
      </c>
      <c r="H523" s="4">
        <v>0</v>
      </c>
      <c r="I523" s="14">
        <v>11000</v>
      </c>
      <c r="J523" s="14">
        <v>315.7</v>
      </c>
      <c r="K523" s="14">
        <v>0</v>
      </c>
      <c r="L523" s="14">
        <v>334.4</v>
      </c>
      <c r="M523" s="14">
        <v>25</v>
      </c>
      <c r="N523" s="14">
        <f t="shared" si="17"/>
        <v>675.09999999999991</v>
      </c>
      <c r="O523" s="14">
        <f t="shared" si="18"/>
        <v>10324.9</v>
      </c>
    </row>
    <row r="524" spans="1:15" ht="24.75" customHeight="1" x14ac:dyDescent="0.25">
      <c r="A524" s="4">
        <v>516</v>
      </c>
      <c r="B524" s="4" t="s">
        <v>24</v>
      </c>
      <c r="C524" s="4" t="s">
        <v>1115</v>
      </c>
      <c r="D524" s="4" t="s">
        <v>21</v>
      </c>
      <c r="E524" s="4" t="s">
        <v>725</v>
      </c>
      <c r="F524" s="4" t="s">
        <v>733</v>
      </c>
      <c r="G524" s="14">
        <v>50000</v>
      </c>
      <c r="H524" s="4">
        <v>0</v>
      </c>
      <c r="I524" s="14">
        <v>50000</v>
      </c>
      <c r="J524" s="14">
        <v>1435</v>
      </c>
      <c r="K524" s="14">
        <v>1854</v>
      </c>
      <c r="L524" s="14">
        <v>1520</v>
      </c>
      <c r="M524" s="14">
        <v>425</v>
      </c>
      <c r="N524" s="14">
        <f t="shared" si="17"/>
        <v>5234</v>
      </c>
      <c r="O524" s="14">
        <f t="shared" si="18"/>
        <v>44766</v>
      </c>
    </row>
    <row r="525" spans="1:15" ht="24.75" customHeight="1" x14ac:dyDescent="0.25">
      <c r="A525" s="4">
        <v>517</v>
      </c>
      <c r="B525" s="4" t="s">
        <v>38</v>
      </c>
      <c r="C525" s="4" t="s">
        <v>1115</v>
      </c>
      <c r="D525" s="4" t="s">
        <v>21</v>
      </c>
      <c r="E525" s="4" t="s">
        <v>725</v>
      </c>
      <c r="F525" s="4" t="s">
        <v>733</v>
      </c>
      <c r="G525" s="31">
        <v>50000</v>
      </c>
      <c r="H525">
        <v>0</v>
      </c>
      <c r="I525" s="31">
        <v>50000</v>
      </c>
      <c r="J525" s="31">
        <v>1435</v>
      </c>
      <c r="K525" s="14">
        <v>1854</v>
      </c>
      <c r="L525" s="31">
        <v>1520</v>
      </c>
      <c r="M525">
        <v>425</v>
      </c>
      <c r="N525" s="14">
        <f t="shared" si="17"/>
        <v>5234</v>
      </c>
      <c r="O525" s="14">
        <f t="shared" si="18"/>
        <v>44766</v>
      </c>
    </row>
    <row r="526" spans="1:15" ht="24.75" customHeight="1" x14ac:dyDescent="0.25">
      <c r="A526" s="4">
        <v>518</v>
      </c>
      <c r="B526" s="4" t="s">
        <v>425</v>
      </c>
      <c r="C526" s="4" t="s">
        <v>1115</v>
      </c>
      <c r="D526" s="4" t="s">
        <v>27</v>
      </c>
      <c r="E526" s="4" t="s">
        <v>727</v>
      </c>
      <c r="F526" s="4" t="s">
        <v>733</v>
      </c>
      <c r="G526" s="14">
        <v>50000</v>
      </c>
      <c r="H526" s="4">
        <v>0</v>
      </c>
      <c r="I526" s="14">
        <v>50000</v>
      </c>
      <c r="J526" s="14">
        <v>1435</v>
      </c>
      <c r="K526" s="14">
        <v>1854</v>
      </c>
      <c r="L526" s="14">
        <v>1520</v>
      </c>
      <c r="M526" s="14">
        <v>425</v>
      </c>
      <c r="N526" s="14">
        <f t="shared" si="17"/>
        <v>5234</v>
      </c>
      <c r="O526" s="14">
        <f t="shared" si="18"/>
        <v>44766</v>
      </c>
    </row>
    <row r="527" spans="1:15" ht="24.75" customHeight="1" x14ac:dyDescent="0.25">
      <c r="A527" s="4">
        <v>519</v>
      </c>
      <c r="B527" s="4" t="s">
        <v>54</v>
      </c>
      <c r="C527" s="4" t="s">
        <v>1115</v>
      </c>
      <c r="D527" s="4" t="s">
        <v>36</v>
      </c>
      <c r="E527" s="4" t="s">
        <v>727</v>
      </c>
      <c r="F527" s="4" t="s">
        <v>733</v>
      </c>
      <c r="G527" s="14">
        <v>50000</v>
      </c>
      <c r="H527" s="4">
        <v>0</v>
      </c>
      <c r="I527" s="14">
        <v>50000</v>
      </c>
      <c r="J527" s="14">
        <v>1435</v>
      </c>
      <c r="K527" s="14">
        <v>1854</v>
      </c>
      <c r="L527" s="14">
        <v>1520</v>
      </c>
      <c r="M527" s="14">
        <v>2145</v>
      </c>
      <c r="N527" s="14">
        <f t="shared" ref="N527:N588" si="19">+J527+K527+L527+M527</f>
        <v>6954</v>
      </c>
      <c r="O527" s="14">
        <f t="shared" si="18"/>
        <v>43046</v>
      </c>
    </row>
    <row r="528" spans="1:15" ht="24.75" customHeight="1" x14ac:dyDescent="0.25">
      <c r="A528" s="4">
        <v>520</v>
      </c>
      <c r="B528" s="4" t="s">
        <v>67</v>
      </c>
      <c r="C528" s="4" t="s">
        <v>1115</v>
      </c>
      <c r="D528" s="4" t="s">
        <v>21</v>
      </c>
      <c r="E528" s="4" t="s">
        <v>725</v>
      </c>
      <c r="F528" s="4" t="s">
        <v>733</v>
      </c>
      <c r="G528" s="14">
        <v>50000</v>
      </c>
      <c r="H528">
        <v>0</v>
      </c>
      <c r="I528" s="31">
        <v>50000</v>
      </c>
      <c r="J528" s="31">
        <v>1435</v>
      </c>
      <c r="K528" s="14">
        <v>1615.89</v>
      </c>
      <c r="L528" s="31">
        <v>1520</v>
      </c>
      <c r="M528" s="31">
        <v>2012.38</v>
      </c>
      <c r="N528" s="14">
        <f t="shared" si="19"/>
        <v>6583.27</v>
      </c>
      <c r="O528" s="14">
        <f t="shared" si="18"/>
        <v>43416.729999999996</v>
      </c>
    </row>
    <row r="529" spans="1:15" ht="24.75" customHeight="1" x14ac:dyDescent="0.25">
      <c r="A529" s="4">
        <v>521</v>
      </c>
      <c r="B529" s="4" t="s">
        <v>70</v>
      </c>
      <c r="C529" s="4" t="s">
        <v>1115</v>
      </c>
      <c r="D529" s="4" t="s">
        <v>36</v>
      </c>
      <c r="E529" s="4" t="s">
        <v>725</v>
      </c>
      <c r="F529" s="4" t="s">
        <v>733</v>
      </c>
      <c r="G529" s="14">
        <v>50000</v>
      </c>
      <c r="H529" s="4">
        <v>0</v>
      </c>
      <c r="I529" s="14">
        <v>50000</v>
      </c>
      <c r="J529" s="14">
        <v>1435</v>
      </c>
      <c r="K529" s="14">
        <v>1854</v>
      </c>
      <c r="L529" s="14">
        <v>1520</v>
      </c>
      <c r="M529" s="14">
        <v>425</v>
      </c>
      <c r="N529" s="14">
        <f t="shared" si="19"/>
        <v>5234</v>
      </c>
      <c r="O529" s="14">
        <f t="shared" si="18"/>
        <v>44766</v>
      </c>
    </row>
    <row r="530" spans="1:15" ht="24.75" customHeight="1" x14ac:dyDescent="0.25">
      <c r="A530" s="4">
        <v>522</v>
      </c>
      <c r="B530" s="4" t="s">
        <v>167</v>
      </c>
      <c r="C530" s="4" t="s">
        <v>1115</v>
      </c>
      <c r="D530" s="4" t="s">
        <v>151</v>
      </c>
      <c r="E530" s="4" t="s">
        <v>726</v>
      </c>
      <c r="F530" s="4" t="s">
        <v>733</v>
      </c>
      <c r="G530" s="14">
        <v>11000</v>
      </c>
      <c r="H530" s="4">
        <v>0</v>
      </c>
      <c r="I530" s="14">
        <v>11000</v>
      </c>
      <c r="J530" s="14">
        <v>315.7</v>
      </c>
      <c r="K530" s="14">
        <v>0</v>
      </c>
      <c r="L530" s="14">
        <v>334.4</v>
      </c>
      <c r="M530" s="14">
        <v>25</v>
      </c>
      <c r="N530" s="14">
        <f t="shared" si="19"/>
        <v>675.09999999999991</v>
      </c>
      <c r="O530" s="14">
        <f t="shared" si="18"/>
        <v>10324.9</v>
      </c>
    </row>
    <row r="531" spans="1:15" ht="24.75" customHeight="1" x14ac:dyDescent="0.25">
      <c r="A531" s="4">
        <v>523</v>
      </c>
      <c r="B531" s="4" t="s">
        <v>84</v>
      </c>
      <c r="C531" s="4" t="s">
        <v>1115</v>
      </c>
      <c r="D531" s="4" t="s">
        <v>21</v>
      </c>
      <c r="E531" s="4" t="s">
        <v>727</v>
      </c>
      <c r="F531" s="4" t="s">
        <v>734</v>
      </c>
      <c r="G531" s="14">
        <v>50000</v>
      </c>
      <c r="H531" s="4">
        <v>0</v>
      </c>
      <c r="I531" s="14">
        <v>50000</v>
      </c>
      <c r="J531" s="14">
        <v>1435</v>
      </c>
      <c r="K531" s="14">
        <v>1854</v>
      </c>
      <c r="L531" s="14">
        <v>1520</v>
      </c>
      <c r="M531" s="14">
        <v>1657.3</v>
      </c>
      <c r="N531" s="14">
        <f t="shared" si="19"/>
        <v>6466.3</v>
      </c>
      <c r="O531" s="14">
        <f t="shared" si="18"/>
        <v>43533.7</v>
      </c>
    </row>
    <row r="532" spans="1:15" ht="24.75" customHeight="1" x14ac:dyDescent="0.25">
      <c r="A532" s="4">
        <v>524</v>
      </c>
      <c r="B532" s="4" t="s">
        <v>144</v>
      </c>
      <c r="C532" s="4" t="s">
        <v>1115</v>
      </c>
      <c r="D532" s="4" t="s">
        <v>140</v>
      </c>
      <c r="E532" s="4" t="s">
        <v>726</v>
      </c>
      <c r="F532" s="4" t="s">
        <v>733</v>
      </c>
      <c r="G532" s="14">
        <v>11000</v>
      </c>
      <c r="H532" s="4">
        <v>0</v>
      </c>
      <c r="I532" s="14">
        <v>11000</v>
      </c>
      <c r="J532" s="14">
        <v>315.7</v>
      </c>
      <c r="K532" s="14">
        <v>0</v>
      </c>
      <c r="L532" s="14">
        <v>334.4</v>
      </c>
      <c r="M532" s="14">
        <v>25</v>
      </c>
      <c r="N532" s="14">
        <f t="shared" si="19"/>
        <v>675.09999999999991</v>
      </c>
      <c r="O532" s="14">
        <f t="shared" si="18"/>
        <v>10324.9</v>
      </c>
    </row>
    <row r="533" spans="1:15" ht="24.75" customHeight="1" x14ac:dyDescent="0.25">
      <c r="A533" s="4">
        <v>525</v>
      </c>
      <c r="B533" s="4" t="s">
        <v>96</v>
      </c>
      <c r="C533" s="4" t="s">
        <v>1115</v>
      </c>
      <c r="D533" s="4" t="s">
        <v>21</v>
      </c>
      <c r="E533" s="4" t="s">
        <v>727</v>
      </c>
      <c r="F533" s="4" t="s">
        <v>733</v>
      </c>
      <c r="G533" s="14">
        <v>50000</v>
      </c>
      <c r="H533" s="4">
        <v>0</v>
      </c>
      <c r="I533" s="14">
        <v>50000</v>
      </c>
      <c r="J533" s="14">
        <v>1435</v>
      </c>
      <c r="K533" s="14">
        <v>1854</v>
      </c>
      <c r="L533" s="14">
        <v>1520</v>
      </c>
      <c r="M533" s="14">
        <v>425</v>
      </c>
      <c r="N533" s="14">
        <f t="shared" si="19"/>
        <v>5234</v>
      </c>
      <c r="O533" s="14">
        <f t="shared" si="18"/>
        <v>44766</v>
      </c>
    </row>
    <row r="534" spans="1:15" ht="24.75" customHeight="1" x14ac:dyDescent="0.25">
      <c r="A534" s="4">
        <v>526</v>
      </c>
      <c r="B534" s="4" t="s">
        <v>105</v>
      </c>
      <c r="C534" s="4" t="s">
        <v>1115</v>
      </c>
      <c r="D534" s="4" t="s">
        <v>90</v>
      </c>
      <c r="E534" s="4" t="s">
        <v>725</v>
      </c>
      <c r="F534" s="4" t="s">
        <v>733</v>
      </c>
      <c r="G534" s="14">
        <v>50000</v>
      </c>
      <c r="H534" s="4">
        <v>0</v>
      </c>
      <c r="I534" s="14">
        <v>50000</v>
      </c>
      <c r="J534" s="14">
        <v>1435</v>
      </c>
      <c r="K534" s="14">
        <v>1854</v>
      </c>
      <c r="L534" s="14">
        <v>1520</v>
      </c>
      <c r="M534" s="31">
        <v>1325</v>
      </c>
      <c r="N534" s="14">
        <f t="shared" si="19"/>
        <v>6134</v>
      </c>
      <c r="O534" s="14">
        <f t="shared" si="18"/>
        <v>43866</v>
      </c>
    </row>
    <row r="535" spans="1:15" ht="24.75" customHeight="1" x14ac:dyDescent="0.25">
      <c r="A535" s="4">
        <v>527</v>
      </c>
      <c r="B535" s="4" t="s">
        <v>148</v>
      </c>
      <c r="C535" s="4" t="s">
        <v>1115</v>
      </c>
      <c r="D535" s="4" t="s">
        <v>149</v>
      </c>
      <c r="E535" s="4" t="s">
        <v>727</v>
      </c>
      <c r="F535" s="4" t="s">
        <v>733</v>
      </c>
      <c r="G535" s="14">
        <v>31500</v>
      </c>
      <c r="H535" s="4">
        <v>0</v>
      </c>
      <c r="I535" s="14">
        <v>31500</v>
      </c>
      <c r="J535" s="14">
        <v>904.05</v>
      </c>
      <c r="K535" s="14">
        <v>0</v>
      </c>
      <c r="L535" s="14">
        <v>957.6</v>
      </c>
      <c r="M535" s="14">
        <v>25</v>
      </c>
      <c r="N535" s="14">
        <f t="shared" si="19"/>
        <v>1886.65</v>
      </c>
      <c r="O535" s="14">
        <f t="shared" si="18"/>
        <v>29613.35</v>
      </c>
    </row>
    <row r="536" spans="1:15" ht="24.75" customHeight="1" x14ac:dyDescent="0.25">
      <c r="A536" s="4">
        <v>528</v>
      </c>
      <c r="B536" s="4" t="s">
        <v>165</v>
      </c>
      <c r="C536" s="4" t="s">
        <v>1115</v>
      </c>
      <c r="D536" s="4" t="s">
        <v>21</v>
      </c>
      <c r="E536" s="4" t="s">
        <v>727</v>
      </c>
      <c r="F536" s="4" t="s">
        <v>733</v>
      </c>
      <c r="G536" s="14">
        <v>40000</v>
      </c>
      <c r="H536" s="4">
        <v>0</v>
      </c>
      <c r="I536" s="14">
        <v>40000</v>
      </c>
      <c r="J536" s="14">
        <f>+I536*2.87%</f>
        <v>1148</v>
      </c>
      <c r="K536" s="14">
        <v>442.65</v>
      </c>
      <c r="L536" s="14">
        <f>+I536*3.04%</f>
        <v>1216</v>
      </c>
      <c r="M536" s="14">
        <v>425</v>
      </c>
      <c r="N536" s="14">
        <f t="shared" si="19"/>
        <v>3231.65</v>
      </c>
      <c r="O536" s="14">
        <f t="shared" si="18"/>
        <v>36768.35</v>
      </c>
    </row>
    <row r="537" spans="1:15" ht="24.75" customHeight="1" x14ac:dyDescent="0.25">
      <c r="A537" s="4">
        <v>529</v>
      </c>
      <c r="B537" s="4" t="s">
        <v>175</v>
      </c>
      <c r="C537" s="4" t="s">
        <v>1115</v>
      </c>
      <c r="D537" s="4" t="s">
        <v>21</v>
      </c>
      <c r="E537" s="4" t="s">
        <v>727</v>
      </c>
      <c r="F537" s="4" t="s">
        <v>733</v>
      </c>
      <c r="G537" s="14">
        <v>40000</v>
      </c>
      <c r="H537" s="4">
        <v>0</v>
      </c>
      <c r="I537" s="14">
        <v>40000</v>
      </c>
      <c r="J537" s="14">
        <f>+I537*2.87%</f>
        <v>1148</v>
      </c>
      <c r="K537" s="14">
        <v>442.65</v>
      </c>
      <c r="L537" s="14">
        <f>+I537*3.04%</f>
        <v>1216</v>
      </c>
      <c r="M537" s="14">
        <v>425</v>
      </c>
      <c r="N537" s="14">
        <f t="shared" si="19"/>
        <v>3231.65</v>
      </c>
      <c r="O537" s="14">
        <f t="shared" si="18"/>
        <v>36768.35</v>
      </c>
    </row>
    <row r="538" spans="1:15" ht="24.75" customHeight="1" x14ac:dyDescent="0.25">
      <c r="A538" s="4">
        <v>530</v>
      </c>
      <c r="B538" s="4" t="s">
        <v>157</v>
      </c>
      <c r="C538" s="4" t="s">
        <v>1115</v>
      </c>
      <c r="D538" s="4" t="s">
        <v>21</v>
      </c>
      <c r="E538" s="4" t="s">
        <v>727</v>
      </c>
      <c r="F538" s="4" t="s">
        <v>733</v>
      </c>
      <c r="G538" s="14">
        <v>35000</v>
      </c>
      <c r="H538" s="4">
        <v>0</v>
      </c>
      <c r="I538" s="14">
        <v>35000</v>
      </c>
      <c r="J538" s="14">
        <v>1004.5</v>
      </c>
      <c r="K538" s="14">
        <v>0</v>
      </c>
      <c r="L538" s="14">
        <v>1064</v>
      </c>
      <c r="M538" s="14">
        <v>425</v>
      </c>
      <c r="N538" s="14">
        <f t="shared" si="19"/>
        <v>2493.5</v>
      </c>
      <c r="O538" s="14">
        <f t="shared" si="18"/>
        <v>32506.5</v>
      </c>
    </row>
    <row r="539" spans="1:15" ht="24.75" customHeight="1" x14ac:dyDescent="0.25">
      <c r="A539" s="4">
        <v>531</v>
      </c>
      <c r="B539" s="4" t="s">
        <v>188</v>
      </c>
      <c r="C539" s="4" t="s">
        <v>1115</v>
      </c>
      <c r="D539" s="4" t="s">
        <v>151</v>
      </c>
      <c r="E539" s="4" t="s">
        <v>726</v>
      </c>
      <c r="F539" s="4" t="s">
        <v>733</v>
      </c>
      <c r="G539" s="14">
        <v>11000</v>
      </c>
      <c r="H539" s="4">
        <v>0</v>
      </c>
      <c r="I539" s="14">
        <v>11000</v>
      </c>
      <c r="J539" s="14">
        <v>315.7</v>
      </c>
      <c r="K539" s="14">
        <v>0</v>
      </c>
      <c r="L539" s="14">
        <v>334.4</v>
      </c>
      <c r="M539" s="31">
        <v>2698.96</v>
      </c>
      <c r="N539" s="14">
        <f t="shared" si="19"/>
        <v>3349.06</v>
      </c>
      <c r="O539" s="14">
        <f t="shared" si="18"/>
        <v>7650.9400000000005</v>
      </c>
    </row>
    <row r="540" spans="1:15" ht="24.75" customHeight="1" x14ac:dyDescent="0.25">
      <c r="A540" s="4">
        <v>532</v>
      </c>
      <c r="B540" s="4" t="s">
        <v>197</v>
      </c>
      <c r="C540" s="4" t="s">
        <v>1115</v>
      </c>
      <c r="D540" s="4" t="s">
        <v>198</v>
      </c>
      <c r="E540" s="4" t="s">
        <v>726</v>
      </c>
      <c r="F540" s="4" t="s">
        <v>733</v>
      </c>
      <c r="G540" s="14">
        <v>11000</v>
      </c>
      <c r="H540" s="4">
        <v>0</v>
      </c>
      <c r="I540" s="14">
        <v>11000</v>
      </c>
      <c r="J540" s="14">
        <v>315.7</v>
      </c>
      <c r="K540" s="14">
        <v>0</v>
      </c>
      <c r="L540" s="14">
        <v>334.4</v>
      </c>
      <c r="M540" s="14">
        <v>25</v>
      </c>
      <c r="N540" s="14">
        <f t="shared" si="19"/>
        <v>675.09999999999991</v>
      </c>
      <c r="O540" s="14">
        <f t="shared" si="18"/>
        <v>10324.9</v>
      </c>
    </row>
    <row r="541" spans="1:15" ht="24.75" customHeight="1" x14ac:dyDescent="0.25">
      <c r="A541" s="4">
        <v>533</v>
      </c>
      <c r="B541" s="4" t="s">
        <v>208</v>
      </c>
      <c r="C541" s="4" t="s">
        <v>1115</v>
      </c>
      <c r="D541" s="4" t="s">
        <v>21</v>
      </c>
      <c r="E541" s="4" t="s">
        <v>727</v>
      </c>
      <c r="F541" s="4" t="s">
        <v>733</v>
      </c>
      <c r="G541" s="14">
        <v>50000</v>
      </c>
      <c r="H541" s="4">
        <v>0</v>
      </c>
      <c r="I541" s="14">
        <v>50000</v>
      </c>
      <c r="J541" s="14">
        <v>1435</v>
      </c>
      <c r="K541" s="14">
        <v>1854</v>
      </c>
      <c r="L541" s="14">
        <v>1520</v>
      </c>
      <c r="M541" s="14">
        <v>13405.93</v>
      </c>
      <c r="N541" s="14">
        <f t="shared" si="19"/>
        <v>18214.93</v>
      </c>
      <c r="O541" s="14">
        <f t="shared" si="18"/>
        <v>31785.07</v>
      </c>
    </row>
    <row r="542" spans="1:15" ht="24.75" customHeight="1" x14ac:dyDescent="0.25">
      <c r="A542" s="4">
        <v>534</v>
      </c>
      <c r="B542" s="4" t="s">
        <v>216</v>
      </c>
      <c r="C542" s="4" t="s">
        <v>1115</v>
      </c>
      <c r="D542" s="4" t="s">
        <v>140</v>
      </c>
      <c r="E542" s="4" t="s">
        <v>726</v>
      </c>
      <c r="F542" s="4" t="s">
        <v>733</v>
      </c>
      <c r="G542" s="14">
        <v>11000</v>
      </c>
      <c r="H542" s="4">
        <v>0</v>
      </c>
      <c r="I542" s="14">
        <v>11000</v>
      </c>
      <c r="J542" s="14">
        <v>315.7</v>
      </c>
      <c r="K542" s="14">
        <v>0</v>
      </c>
      <c r="L542" s="14">
        <v>334.4</v>
      </c>
      <c r="M542" s="14">
        <v>3199.76</v>
      </c>
      <c r="N542" s="14">
        <f t="shared" si="19"/>
        <v>3849.86</v>
      </c>
      <c r="O542" s="14">
        <f t="shared" si="18"/>
        <v>7150.1399999999994</v>
      </c>
    </row>
    <row r="543" spans="1:15" ht="24.75" customHeight="1" x14ac:dyDescent="0.25">
      <c r="A543" s="4">
        <v>535</v>
      </c>
      <c r="B543" s="4" t="s">
        <v>227</v>
      </c>
      <c r="C543" s="4" t="s">
        <v>1115</v>
      </c>
      <c r="D543" s="4" t="s">
        <v>21</v>
      </c>
      <c r="E543" s="4" t="s">
        <v>727</v>
      </c>
      <c r="F543" s="4" t="s">
        <v>733</v>
      </c>
      <c r="G543" s="14">
        <v>40000</v>
      </c>
      <c r="H543" s="4">
        <v>0</v>
      </c>
      <c r="I543" s="14">
        <v>40000</v>
      </c>
      <c r="J543" s="14">
        <f>+I543*2.87%</f>
        <v>1148</v>
      </c>
      <c r="K543" s="14">
        <v>442.65</v>
      </c>
      <c r="L543" s="14">
        <f>+I543*3.04%</f>
        <v>1216</v>
      </c>
      <c r="M543" s="14">
        <v>425</v>
      </c>
      <c r="N543" s="14">
        <f t="shared" si="19"/>
        <v>3231.65</v>
      </c>
      <c r="O543" s="14">
        <f t="shared" si="18"/>
        <v>36768.35</v>
      </c>
    </row>
    <row r="544" spans="1:15" ht="24.75" customHeight="1" x14ac:dyDescent="0.25">
      <c r="A544" s="4">
        <v>536</v>
      </c>
      <c r="B544" s="4" t="s">
        <v>243</v>
      </c>
      <c r="C544" s="4" t="s">
        <v>1115</v>
      </c>
      <c r="D544" s="4" t="s">
        <v>21</v>
      </c>
      <c r="E544" s="4" t="s">
        <v>727</v>
      </c>
      <c r="F544" s="4" t="s">
        <v>733</v>
      </c>
      <c r="G544" s="14">
        <v>50000</v>
      </c>
      <c r="H544" s="4">
        <v>0</v>
      </c>
      <c r="I544" s="14">
        <v>50000</v>
      </c>
      <c r="J544" s="14">
        <v>1435</v>
      </c>
      <c r="K544" s="14">
        <v>1854</v>
      </c>
      <c r="L544" s="14">
        <v>1520</v>
      </c>
      <c r="M544" s="14">
        <v>425</v>
      </c>
      <c r="N544" s="14">
        <f t="shared" si="19"/>
        <v>5234</v>
      </c>
      <c r="O544" s="14">
        <f t="shared" si="18"/>
        <v>44766</v>
      </c>
    </row>
    <row r="545" spans="1:15" ht="24.75" customHeight="1" x14ac:dyDescent="0.25">
      <c r="A545" s="4">
        <v>537</v>
      </c>
      <c r="B545" s="4" t="s">
        <v>259</v>
      </c>
      <c r="C545" s="4" t="s">
        <v>1115</v>
      </c>
      <c r="D545" s="4" t="s">
        <v>44</v>
      </c>
      <c r="E545" s="4" t="s">
        <v>727</v>
      </c>
      <c r="F545" s="4" t="s">
        <v>734</v>
      </c>
      <c r="G545" s="14">
        <v>22050</v>
      </c>
      <c r="H545" s="4">
        <v>0</v>
      </c>
      <c r="I545" s="14">
        <v>22050</v>
      </c>
      <c r="J545" s="14">
        <v>632.84</v>
      </c>
      <c r="K545" s="14">
        <v>0</v>
      </c>
      <c r="L545" s="14">
        <v>670.32</v>
      </c>
      <c r="M545" s="14">
        <v>673.5</v>
      </c>
      <c r="N545" s="14">
        <f t="shared" si="19"/>
        <v>1976.66</v>
      </c>
      <c r="O545" s="14">
        <f t="shared" si="18"/>
        <v>20073.34</v>
      </c>
    </row>
    <row r="546" spans="1:15" ht="24.75" customHeight="1" x14ac:dyDescent="0.25">
      <c r="A546" s="4">
        <v>538</v>
      </c>
      <c r="B546" s="4" t="s">
        <v>280</v>
      </c>
      <c r="C546" s="4" t="s">
        <v>1115</v>
      </c>
      <c r="D546" s="4" t="s">
        <v>151</v>
      </c>
      <c r="E546" s="4" t="s">
        <v>726</v>
      </c>
      <c r="F546" s="4" t="s">
        <v>733</v>
      </c>
      <c r="G546" s="14">
        <v>11000</v>
      </c>
      <c r="H546" s="4">
        <v>0</v>
      </c>
      <c r="I546" s="14">
        <v>11000</v>
      </c>
      <c r="J546" s="14">
        <v>315.7</v>
      </c>
      <c r="K546" s="14">
        <v>0</v>
      </c>
      <c r="L546" s="14">
        <v>334.4</v>
      </c>
      <c r="M546" s="14">
        <v>1612.38</v>
      </c>
      <c r="N546" s="14">
        <f t="shared" si="19"/>
        <v>2262.48</v>
      </c>
      <c r="O546" s="14">
        <f t="shared" si="18"/>
        <v>8737.52</v>
      </c>
    </row>
    <row r="547" spans="1:15" ht="24.75" customHeight="1" x14ac:dyDescent="0.25">
      <c r="A547" s="4">
        <v>539</v>
      </c>
      <c r="B547" s="4" t="s">
        <v>295</v>
      </c>
      <c r="C547" s="4" t="s">
        <v>1115</v>
      </c>
      <c r="D547" s="4" t="s">
        <v>151</v>
      </c>
      <c r="E547" s="4" t="s">
        <v>726</v>
      </c>
      <c r="F547" s="4" t="s">
        <v>733</v>
      </c>
      <c r="G547" s="14">
        <v>11000</v>
      </c>
      <c r="H547" s="4">
        <v>0</v>
      </c>
      <c r="I547" s="14">
        <v>11000</v>
      </c>
      <c r="J547" s="14">
        <v>315.7</v>
      </c>
      <c r="K547" s="14">
        <v>0</v>
      </c>
      <c r="L547" s="14">
        <v>334.4</v>
      </c>
      <c r="M547" s="14">
        <v>25</v>
      </c>
      <c r="N547" s="14">
        <f t="shared" si="19"/>
        <v>675.09999999999991</v>
      </c>
      <c r="O547" s="14">
        <f t="shared" si="18"/>
        <v>10324.9</v>
      </c>
    </row>
    <row r="548" spans="1:15" ht="24.75" customHeight="1" x14ac:dyDescent="0.25">
      <c r="A548" s="4">
        <v>540</v>
      </c>
      <c r="B548" s="4" t="s">
        <v>316</v>
      </c>
      <c r="C548" s="4" t="s">
        <v>1115</v>
      </c>
      <c r="D548" s="4" t="s">
        <v>21</v>
      </c>
      <c r="E548" s="4" t="s">
        <v>725</v>
      </c>
      <c r="F548" s="4" t="s">
        <v>734</v>
      </c>
      <c r="G548" s="14">
        <v>50000</v>
      </c>
      <c r="H548" s="4">
        <v>0</v>
      </c>
      <c r="I548" s="14">
        <v>50000</v>
      </c>
      <c r="J548" s="14">
        <v>1435</v>
      </c>
      <c r="K548" s="14">
        <v>1377.79</v>
      </c>
      <c r="L548" s="14">
        <v>1520</v>
      </c>
      <c r="M548" s="31">
        <v>4248.26</v>
      </c>
      <c r="N548" s="14">
        <f t="shared" si="19"/>
        <v>8581.0499999999993</v>
      </c>
      <c r="O548" s="14">
        <f t="shared" si="18"/>
        <v>41418.949999999997</v>
      </c>
    </row>
    <row r="549" spans="1:15" ht="24.75" customHeight="1" x14ac:dyDescent="0.25">
      <c r="A549" s="4">
        <v>541</v>
      </c>
      <c r="B549" s="4" t="s">
        <v>322</v>
      </c>
      <c r="C549" s="4" t="s">
        <v>1115</v>
      </c>
      <c r="D549" s="4" t="s">
        <v>21</v>
      </c>
      <c r="E549" s="4" t="s">
        <v>727</v>
      </c>
      <c r="F549" s="4" t="s">
        <v>734</v>
      </c>
      <c r="G549" s="14">
        <v>45000</v>
      </c>
      <c r="H549" s="4">
        <v>0</v>
      </c>
      <c r="I549" s="14">
        <v>45000</v>
      </c>
      <c r="J549" s="14">
        <f>+I549*2.87%</f>
        <v>1291.5</v>
      </c>
      <c r="K549" s="14">
        <v>1148.33</v>
      </c>
      <c r="L549" s="14">
        <f>+I549*3.04%</f>
        <v>1368</v>
      </c>
      <c r="M549" s="14">
        <v>425</v>
      </c>
      <c r="N549" s="14">
        <f t="shared" si="19"/>
        <v>4232.83</v>
      </c>
      <c r="O549" s="14">
        <f t="shared" si="18"/>
        <v>40767.17</v>
      </c>
    </row>
    <row r="550" spans="1:15" ht="24.75" customHeight="1" x14ac:dyDescent="0.25">
      <c r="A550" s="4">
        <v>542</v>
      </c>
      <c r="B550" s="4" t="s">
        <v>323</v>
      </c>
      <c r="C550" s="4" t="s">
        <v>1115</v>
      </c>
      <c r="D550" s="4" t="s">
        <v>140</v>
      </c>
      <c r="E550" s="4" t="s">
        <v>726</v>
      </c>
      <c r="F550" s="4" t="s">
        <v>733</v>
      </c>
      <c r="G550" s="14">
        <v>22050</v>
      </c>
      <c r="H550" s="4">
        <v>0</v>
      </c>
      <c r="I550" s="14">
        <v>22050</v>
      </c>
      <c r="J550" s="14">
        <v>632.84</v>
      </c>
      <c r="K550" s="14">
        <v>0</v>
      </c>
      <c r="L550" s="14">
        <v>670.32</v>
      </c>
      <c r="M550" s="14">
        <v>25</v>
      </c>
      <c r="N550" s="14">
        <f t="shared" si="19"/>
        <v>1328.16</v>
      </c>
      <c r="O550" s="14">
        <f t="shared" si="18"/>
        <v>20721.84</v>
      </c>
    </row>
    <row r="551" spans="1:15" ht="24.75" customHeight="1" x14ac:dyDescent="0.25">
      <c r="A551" s="4">
        <v>543</v>
      </c>
      <c r="B551" s="4" t="s">
        <v>330</v>
      </c>
      <c r="C551" s="4" t="s">
        <v>1115</v>
      </c>
      <c r="D551" s="4" t="s">
        <v>331</v>
      </c>
      <c r="E551" s="4" t="s">
        <v>727</v>
      </c>
      <c r="F551" s="4" t="s">
        <v>733</v>
      </c>
      <c r="G551" s="14">
        <v>50000</v>
      </c>
      <c r="H551" s="4">
        <v>0</v>
      </c>
      <c r="I551" s="14">
        <v>50000</v>
      </c>
      <c r="J551" s="14">
        <v>1435</v>
      </c>
      <c r="K551" s="14">
        <v>1854</v>
      </c>
      <c r="L551" s="14">
        <v>1520</v>
      </c>
      <c r="M551" s="14">
        <v>525</v>
      </c>
      <c r="N551" s="14">
        <f t="shared" si="19"/>
        <v>5334</v>
      </c>
      <c r="O551" s="14">
        <f t="shared" si="18"/>
        <v>44666</v>
      </c>
    </row>
    <row r="552" spans="1:15" ht="24.75" customHeight="1" x14ac:dyDescent="0.25">
      <c r="A552" s="4">
        <v>544</v>
      </c>
      <c r="B552" s="4" t="s">
        <v>343</v>
      </c>
      <c r="C552" s="4" t="s">
        <v>1115</v>
      </c>
      <c r="D552" s="4" t="s">
        <v>21</v>
      </c>
      <c r="E552" s="4" t="s">
        <v>725</v>
      </c>
      <c r="F552" s="4" t="s">
        <v>733</v>
      </c>
      <c r="G552" s="14">
        <v>50000</v>
      </c>
      <c r="H552" s="4">
        <v>0</v>
      </c>
      <c r="I552" s="14">
        <v>50000</v>
      </c>
      <c r="J552" s="14">
        <v>1435</v>
      </c>
      <c r="K552" s="14">
        <v>1854</v>
      </c>
      <c r="L552" s="14">
        <v>1520</v>
      </c>
      <c r="M552" s="14">
        <v>425</v>
      </c>
      <c r="N552" s="14">
        <f t="shared" si="19"/>
        <v>5234</v>
      </c>
      <c r="O552" s="14">
        <f t="shared" si="18"/>
        <v>44766</v>
      </c>
    </row>
    <row r="553" spans="1:15" ht="24.75" customHeight="1" x14ac:dyDescent="0.25">
      <c r="A553" s="4">
        <v>545</v>
      </c>
      <c r="B553" s="4" t="s">
        <v>359</v>
      </c>
      <c r="C553" s="4" t="s">
        <v>1115</v>
      </c>
      <c r="D553" s="4" t="s">
        <v>21</v>
      </c>
      <c r="E553" s="4" t="s">
        <v>727</v>
      </c>
      <c r="F553" s="4" t="s">
        <v>734</v>
      </c>
      <c r="G553" s="14">
        <v>50000</v>
      </c>
      <c r="H553" s="4">
        <v>0</v>
      </c>
      <c r="I553" s="14">
        <v>50000</v>
      </c>
      <c r="J553" s="14">
        <v>1435</v>
      </c>
      <c r="K553" s="14">
        <v>1854</v>
      </c>
      <c r="L553" s="14">
        <v>1520</v>
      </c>
      <c r="M553" s="14">
        <v>25</v>
      </c>
      <c r="N553" s="14">
        <f t="shared" si="19"/>
        <v>4834</v>
      </c>
      <c r="O553" s="14">
        <f t="shared" si="18"/>
        <v>45166</v>
      </c>
    </row>
    <row r="554" spans="1:15" ht="24.75" customHeight="1" x14ac:dyDescent="0.25">
      <c r="A554" s="4">
        <v>546</v>
      </c>
      <c r="B554" s="4" t="s">
        <v>364</v>
      </c>
      <c r="C554" s="4" t="s">
        <v>1115</v>
      </c>
      <c r="D554" s="4" t="s">
        <v>151</v>
      </c>
      <c r="E554" s="4" t="s">
        <v>726</v>
      </c>
      <c r="F554" s="4" t="s">
        <v>734</v>
      </c>
      <c r="G554" s="14">
        <v>11000</v>
      </c>
      <c r="H554" s="4">
        <v>0</v>
      </c>
      <c r="I554" s="14">
        <v>11000</v>
      </c>
      <c r="J554" s="14">
        <v>315.7</v>
      </c>
      <c r="K554" s="14">
        <v>0</v>
      </c>
      <c r="L554" s="14">
        <v>334.4</v>
      </c>
      <c r="M554" s="14">
        <v>25</v>
      </c>
      <c r="N554" s="14">
        <f t="shared" si="19"/>
        <v>675.09999999999991</v>
      </c>
      <c r="O554" s="14">
        <f t="shared" si="18"/>
        <v>10324.9</v>
      </c>
    </row>
    <row r="555" spans="1:15" ht="24.75" customHeight="1" x14ac:dyDescent="0.25">
      <c r="A555" s="4">
        <v>547</v>
      </c>
      <c r="B555" s="4" t="s">
        <v>391</v>
      </c>
      <c r="C555" s="4" t="s">
        <v>1115</v>
      </c>
      <c r="D555" s="4" t="s">
        <v>151</v>
      </c>
      <c r="E555" s="4" t="s">
        <v>726</v>
      </c>
      <c r="F555" s="4" t="s">
        <v>733</v>
      </c>
      <c r="G555" s="14">
        <v>11000</v>
      </c>
      <c r="H555" s="4">
        <v>0</v>
      </c>
      <c r="I555" s="14">
        <v>11000</v>
      </c>
      <c r="J555" s="14">
        <v>315.7</v>
      </c>
      <c r="K555" s="14">
        <v>0</v>
      </c>
      <c r="L555" s="14">
        <v>334.4</v>
      </c>
      <c r="M555" s="14">
        <v>25</v>
      </c>
      <c r="N555" s="14">
        <f t="shared" si="19"/>
        <v>675.09999999999991</v>
      </c>
      <c r="O555" s="14">
        <f t="shared" si="18"/>
        <v>10324.9</v>
      </c>
    </row>
    <row r="556" spans="1:15" ht="24.75" customHeight="1" x14ac:dyDescent="0.25">
      <c r="A556" s="4">
        <v>548</v>
      </c>
      <c r="B556" s="4" t="s">
        <v>397</v>
      </c>
      <c r="C556" s="4" t="s">
        <v>1115</v>
      </c>
      <c r="D556" s="4" t="s">
        <v>140</v>
      </c>
      <c r="E556" s="4" t="s">
        <v>725</v>
      </c>
      <c r="F556" s="4" t="s">
        <v>733</v>
      </c>
      <c r="G556" s="14">
        <v>11258.5</v>
      </c>
      <c r="H556" s="4">
        <v>0</v>
      </c>
      <c r="I556" s="14">
        <v>11258.5</v>
      </c>
      <c r="J556" s="14">
        <v>323.12</v>
      </c>
      <c r="K556" s="14">
        <v>0</v>
      </c>
      <c r="L556" s="14">
        <v>342.26</v>
      </c>
      <c r="M556" s="14">
        <v>25</v>
      </c>
      <c r="N556" s="14">
        <f t="shared" si="19"/>
        <v>690.38</v>
      </c>
      <c r="O556" s="14">
        <f t="shared" si="18"/>
        <v>10568.12</v>
      </c>
    </row>
    <row r="557" spans="1:15" ht="24.75" customHeight="1" x14ac:dyDescent="0.25">
      <c r="A557" s="4">
        <v>549</v>
      </c>
      <c r="B557" s="4" t="s">
        <v>408</v>
      </c>
      <c r="C557" s="4" t="s">
        <v>1115</v>
      </c>
      <c r="D557" s="4" t="s">
        <v>21</v>
      </c>
      <c r="E557" s="4" t="s">
        <v>725</v>
      </c>
      <c r="F557" s="4" t="s">
        <v>734</v>
      </c>
      <c r="G557" s="14">
        <v>50000</v>
      </c>
      <c r="H557" s="4">
        <v>0</v>
      </c>
      <c r="I557" s="14">
        <v>50000</v>
      </c>
      <c r="J557" s="14">
        <v>1435</v>
      </c>
      <c r="K557" s="14">
        <v>1854</v>
      </c>
      <c r="L557" s="14">
        <v>1520</v>
      </c>
      <c r="M557" s="14">
        <v>925</v>
      </c>
      <c r="N557" s="14">
        <f t="shared" si="19"/>
        <v>5734</v>
      </c>
      <c r="O557" s="14">
        <f t="shared" si="18"/>
        <v>44266</v>
      </c>
    </row>
    <row r="558" spans="1:15" ht="24.75" customHeight="1" x14ac:dyDescent="0.25">
      <c r="A558" s="4">
        <v>550</v>
      </c>
      <c r="B558" s="4" t="s">
        <v>415</v>
      </c>
      <c r="C558" s="4" t="s">
        <v>1115</v>
      </c>
      <c r="D558" s="4" t="s">
        <v>44</v>
      </c>
      <c r="E558" s="4" t="s">
        <v>726</v>
      </c>
      <c r="F558" s="4" t="s">
        <v>734</v>
      </c>
      <c r="G558" s="31">
        <v>30000</v>
      </c>
      <c r="H558">
        <v>0</v>
      </c>
      <c r="I558" s="31">
        <v>30000</v>
      </c>
      <c r="J558">
        <v>861</v>
      </c>
      <c r="K558" s="14">
        <v>0</v>
      </c>
      <c r="L558">
        <v>912</v>
      </c>
      <c r="M558" s="31">
        <v>2667.38</v>
      </c>
      <c r="N558" s="14">
        <f t="shared" si="19"/>
        <v>4440.38</v>
      </c>
      <c r="O558" s="14">
        <f t="shared" si="18"/>
        <v>25559.62</v>
      </c>
    </row>
    <row r="559" spans="1:15" ht="24.75" customHeight="1" x14ac:dyDescent="0.25">
      <c r="A559" s="4">
        <v>551</v>
      </c>
      <c r="B559" s="4" t="s">
        <v>435</v>
      </c>
      <c r="C559" s="4" t="s">
        <v>1115</v>
      </c>
      <c r="D559" s="4" t="s">
        <v>21</v>
      </c>
      <c r="E559" s="4" t="s">
        <v>725</v>
      </c>
      <c r="F559" s="4" t="s">
        <v>733</v>
      </c>
      <c r="G559" s="14">
        <v>50000</v>
      </c>
      <c r="H559" s="4">
        <v>0</v>
      </c>
      <c r="I559" s="14">
        <v>50000</v>
      </c>
      <c r="J559" s="14">
        <v>1435</v>
      </c>
      <c r="K559" s="14">
        <v>1615.89</v>
      </c>
      <c r="L559" s="14">
        <v>1520</v>
      </c>
      <c r="M559" s="14">
        <v>26352.65</v>
      </c>
      <c r="N559" s="14">
        <f t="shared" si="19"/>
        <v>30923.54</v>
      </c>
      <c r="O559" s="14">
        <f t="shared" si="18"/>
        <v>19076.46</v>
      </c>
    </row>
    <row r="560" spans="1:15" ht="24.75" customHeight="1" x14ac:dyDescent="0.25">
      <c r="A560" s="4">
        <v>552</v>
      </c>
      <c r="B560" s="4" t="s">
        <v>436</v>
      </c>
      <c r="C560" s="4" t="s">
        <v>1115</v>
      </c>
      <c r="D560" s="4" t="s">
        <v>140</v>
      </c>
      <c r="E560" s="4" t="s">
        <v>726</v>
      </c>
      <c r="F560" s="4" t="s">
        <v>733</v>
      </c>
      <c r="G560" s="14">
        <v>11000</v>
      </c>
      <c r="H560" s="4">
        <v>0</v>
      </c>
      <c r="I560" s="14">
        <v>11000</v>
      </c>
      <c r="J560" s="14">
        <v>315.7</v>
      </c>
      <c r="K560" s="14">
        <v>0</v>
      </c>
      <c r="L560" s="14">
        <v>334.4</v>
      </c>
      <c r="M560" s="14">
        <v>25</v>
      </c>
      <c r="N560" s="14">
        <f t="shared" si="19"/>
        <v>675.09999999999991</v>
      </c>
      <c r="O560" s="14">
        <f t="shared" si="18"/>
        <v>10324.9</v>
      </c>
    </row>
    <row r="561" spans="1:15" ht="24.75" customHeight="1" x14ac:dyDescent="0.25">
      <c r="A561" s="4">
        <v>553</v>
      </c>
      <c r="B561" s="4" t="s">
        <v>461</v>
      </c>
      <c r="C561" s="4" t="s">
        <v>1115</v>
      </c>
      <c r="D561" s="4" t="s">
        <v>21</v>
      </c>
      <c r="E561" s="4" t="s">
        <v>727</v>
      </c>
      <c r="F561" s="4" t="s">
        <v>733</v>
      </c>
      <c r="G561" s="14">
        <v>45000</v>
      </c>
      <c r="H561" s="4">
        <v>0</v>
      </c>
      <c r="I561" s="14">
        <v>45000</v>
      </c>
      <c r="J561" s="14">
        <v>1291.5</v>
      </c>
      <c r="K561" s="14">
        <v>910.22</v>
      </c>
      <c r="L561" s="14">
        <v>1368</v>
      </c>
      <c r="M561" s="14">
        <v>1612.38</v>
      </c>
      <c r="N561" s="14">
        <f t="shared" si="19"/>
        <v>5182.1000000000004</v>
      </c>
      <c r="O561" s="14">
        <f t="shared" si="18"/>
        <v>39817.9</v>
      </c>
    </row>
    <row r="562" spans="1:15" ht="24.75" customHeight="1" x14ac:dyDescent="0.25">
      <c r="A562" s="4">
        <v>554</v>
      </c>
      <c r="B562" s="4" t="s">
        <v>496</v>
      </c>
      <c r="C562" s="4" t="s">
        <v>1115</v>
      </c>
      <c r="D562" s="4" t="s">
        <v>90</v>
      </c>
      <c r="E562" s="4" t="s">
        <v>725</v>
      </c>
      <c r="F562" s="4" t="s">
        <v>734</v>
      </c>
      <c r="G562" s="14">
        <v>35000</v>
      </c>
      <c r="H562" s="4">
        <v>0</v>
      </c>
      <c r="I562" s="14">
        <v>35000</v>
      </c>
      <c r="J562" s="14">
        <v>1004.5</v>
      </c>
      <c r="K562" s="14">
        <v>0</v>
      </c>
      <c r="L562" s="14">
        <v>1064</v>
      </c>
      <c r="M562" s="14">
        <v>25</v>
      </c>
      <c r="N562" s="14">
        <f t="shared" si="19"/>
        <v>2093.5</v>
      </c>
      <c r="O562" s="14">
        <f t="shared" si="18"/>
        <v>32906.5</v>
      </c>
    </row>
    <row r="563" spans="1:15" ht="24.75" customHeight="1" x14ac:dyDescent="0.25">
      <c r="A563" s="4">
        <v>555</v>
      </c>
      <c r="B563" s="4" t="s">
        <v>499</v>
      </c>
      <c r="C563" s="4" t="s">
        <v>1115</v>
      </c>
      <c r="D563" s="4" t="s">
        <v>90</v>
      </c>
      <c r="E563" s="4" t="s">
        <v>725</v>
      </c>
      <c r="F563" s="4" t="s">
        <v>733</v>
      </c>
      <c r="G563" s="14">
        <v>35000</v>
      </c>
      <c r="H563" s="4">
        <v>0</v>
      </c>
      <c r="I563" s="14">
        <v>35000</v>
      </c>
      <c r="J563" s="14">
        <v>1004.5</v>
      </c>
      <c r="K563" s="14">
        <v>0</v>
      </c>
      <c r="L563" s="14">
        <v>1064</v>
      </c>
      <c r="M563" s="14">
        <v>825</v>
      </c>
      <c r="N563" s="14">
        <f t="shared" si="19"/>
        <v>2893.5</v>
      </c>
      <c r="O563" s="14">
        <f t="shared" si="18"/>
        <v>32106.5</v>
      </c>
    </row>
    <row r="564" spans="1:15" ht="24.75" customHeight="1" x14ac:dyDescent="0.25">
      <c r="A564" s="4">
        <v>556</v>
      </c>
      <c r="B564" s="4" t="s">
        <v>526</v>
      </c>
      <c r="C564" s="4" t="s">
        <v>1115</v>
      </c>
      <c r="D564" s="4" t="s">
        <v>291</v>
      </c>
      <c r="E564" s="4" t="s">
        <v>726</v>
      </c>
      <c r="F564" s="4" t="s">
        <v>734</v>
      </c>
      <c r="G564" s="14">
        <v>11000</v>
      </c>
      <c r="H564" s="4">
        <v>0</v>
      </c>
      <c r="I564" s="14">
        <v>11000</v>
      </c>
      <c r="J564" s="14">
        <v>315.7</v>
      </c>
      <c r="K564" s="14">
        <v>0</v>
      </c>
      <c r="L564" s="14">
        <v>334.4</v>
      </c>
      <c r="M564" s="14">
        <v>4787.1400000000003</v>
      </c>
      <c r="N564" s="14">
        <f t="shared" si="19"/>
        <v>5437.24</v>
      </c>
      <c r="O564" s="14">
        <f t="shared" si="18"/>
        <v>5562.76</v>
      </c>
    </row>
    <row r="565" spans="1:15" ht="24.75" customHeight="1" x14ac:dyDescent="0.25">
      <c r="A565" s="4">
        <v>557</v>
      </c>
      <c r="B565" s="4" t="s">
        <v>527</v>
      </c>
      <c r="C565" s="4" t="s">
        <v>1115</v>
      </c>
      <c r="D565" s="4" t="s">
        <v>291</v>
      </c>
      <c r="E565" s="4" t="s">
        <v>726</v>
      </c>
      <c r="F565" s="4" t="s">
        <v>734</v>
      </c>
      <c r="G565" s="14">
        <v>11000</v>
      </c>
      <c r="H565" s="4">
        <v>0</v>
      </c>
      <c r="I565" s="14">
        <v>11000</v>
      </c>
      <c r="J565" s="14">
        <v>315.7</v>
      </c>
      <c r="K565" s="14">
        <v>0</v>
      </c>
      <c r="L565" s="14">
        <v>334.4</v>
      </c>
      <c r="M565" s="14">
        <v>25</v>
      </c>
      <c r="N565" s="14">
        <f t="shared" si="19"/>
        <v>675.09999999999991</v>
      </c>
      <c r="O565" s="14">
        <f t="shared" si="18"/>
        <v>10324.9</v>
      </c>
    </row>
    <row r="566" spans="1:15" ht="24.75" customHeight="1" x14ac:dyDescent="0.25">
      <c r="A566" s="4">
        <v>558</v>
      </c>
      <c r="B566" s="4" t="s">
        <v>528</v>
      </c>
      <c r="C566" s="4" t="s">
        <v>1115</v>
      </c>
      <c r="D566" s="4" t="s">
        <v>151</v>
      </c>
      <c r="E566" s="4" t="s">
        <v>726</v>
      </c>
      <c r="F566" s="4" t="s">
        <v>733</v>
      </c>
      <c r="G566" s="14">
        <v>11000</v>
      </c>
      <c r="H566" s="4">
        <v>0</v>
      </c>
      <c r="I566" s="14">
        <v>11000</v>
      </c>
      <c r="J566" s="14">
        <v>315.7</v>
      </c>
      <c r="K566" s="14">
        <v>0</v>
      </c>
      <c r="L566" s="14">
        <v>334.4</v>
      </c>
      <c r="M566" s="14">
        <v>25</v>
      </c>
      <c r="N566" s="14">
        <f t="shared" si="19"/>
        <v>675.09999999999991</v>
      </c>
      <c r="O566" s="14">
        <f t="shared" si="18"/>
        <v>10324.9</v>
      </c>
    </row>
    <row r="567" spans="1:15" ht="24.75" customHeight="1" x14ac:dyDescent="0.25">
      <c r="A567" s="4">
        <v>559</v>
      </c>
      <c r="B567" t="s">
        <v>1386</v>
      </c>
      <c r="C567" s="4" t="s">
        <v>1115</v>
      </c>
      <c r="D567" s="4" t="s">
        <v>151</v>
      </c>
      <c r="E567" s="4" t="s">
        <v>726</v>
      </c>
      <c r="F567" s="4" t="s">
        <v>733</v>
      </c>
      <c r="G567" s="14">
        <v>20000</v>
      </c>
      <c r="H567" s="4">
        <v>0</v>
      </c>
      <c r="I567" s="14">
        <v>20000</v>
      </c>
      <c r="J567" s="14">
        <v>574</v>
      </c>
      <c r="K567" s="14">
        <v>0</v>
      </c>
      <c r="L567" s="14">
        <v>608</v>
      </c>
      <c r="M567" s="14">
        <v>25</v>
      </c>
      <c r="N567" s="14">
        <v>1207</v>
      </c>
      <c r="O567" s="14">
        <f t="shared" si="18"/>
        <v>18793</v>
      </c>
    </row>
    <row r="568" spans="1:15" ht="24.75" customHeight="1" x14ac:dyDescent="0.25">
      <c r="A568" s="4">
        <v>560</v>
      </c>
      <c r="B568" s="4" t="s">
        <v>529</v>
      </c>
      <c r="C568" s="4" t="s">
        <v>1115</v>
      </c>
      <c r="D568" s="4" t="s">
        <v>291</v>
      </c>
      <c r="E568" s="4" t="s">
        <v>726</v>
      </c>
      <c r="F568" s="4" t="s">
        <v>733</v>
      </c>
      <c r="G568" s="14">
        <v>11000</v>
      </c>
      <c r="H568" s="4">
        <v>0</v>
      </c>
      <c r="I568" s="14">
        <v>11000</v>
      </c>
      <c r="J568" s="14">
        <v>315.7</v>
      </c>
      <c r="K568" s="14">
        <v>0</v>
      </c>
      <c r="L568" s="14">
        <v>334.4</v>
      </c>
      <c r="M568" s="14">
        <v>25</v>
      </c>
      <c r="N568" s="14">
        <f t="shared" si="19"/>
        <v>675.09999999999991</v>
      </c>
      <c r="O568" s="14">
        <f t="shared" si="18"/>
        <v>10324.9</v>
      </c>
    </row>
    <row r="569" spans="1:15" ht="24.75" customHeight="1" x14ac:dyDescent="0.25">
      <c r="A569" s="4">
        <v>561</v>
      </c>
      <c r="B569" s="4" t="s">
        <v>1080</v>
      </c>
      <c r="C569" s="4" t="s">
        <v>1115</v>
      </c>
      <c r="D569" s="4" t="s">
        <v>131</v>
      </c>
      <c r="E569" s="4" t="s">
        <v>726</v>
      </c>
      <c r="F569" s="4" t="s">
        <v>734</v>
      </c>
      <c r="G569" s="14">
        <v>15000</v>
      </c>
      <c r="H569" s="4">
        <v>0</v>
      </c>
      <c r="I569" s="14">
        <v>15000</v>
      </c>
      <c r="J569" s="14">
        <v>430.5</v>
      </c>
      <c r="K569" s="14">
        <v>0</v>
      </c>
      <c r="L569" s="14">
        <v>456</v>
      </c>
      <c r="M569" s="14">
        <v>25</v>
      </c>
      <c r="N569" s="14">
        <v>911.5</v>
      </c>
      <c r="O569" s="14">
        <f t="shared" si="18"/>
        <v>14088.5</v>
      </c>
    </row>
    <row r="570" spans="1:15" ht="24.75" customHeight="1" x14ac:dyDescent="0.25">
      <c r="A570" s="4">
        <v>562</v>
      </c>
      <c r="B570" s="58" t="s">
        <v>1385</v>
      </c>
      <c r="C570" s="4" t="s">
        <v>1115</v>
      </c>
      <c r="D570" s="4" t="s">
        <v>131</v>
      </c>
      <c r="E570" s="4" t="s">
        <v>726</v>
      </c>
      <c r="F570" s="4" t="s">
        <v>734</v>
      </c>
      <c r="G570" s="14">
        <v>11000</v>
      </c>
      <c r="H570" s="4">
        <v>0</v>
      </c>
      <c r="I570" s="14">
        <v>11000</v>
      </c>
      <c r="J570" s="14">
        <v>315.7</v>
      </c>
      <c r="K570" s="14">
        <v>0</v>
      </c>
      <c r="L570" s="14">
        <v>334.4</v>
      </c>
      <c r="M570" s="14">
        <v>25</v>
      </c>
      <c r="N570" s="14">
        <v>675.1</v>
      </c>
      <c r="O570" s="14">
        <f t="shared" si="18"/>
        <v>10324.9</v>
      </c>
    </row>
    <row r="571" spans="1:15" ht="24.75" customHeight="1" x14ac:dyDescent="0.25">
      <c r="A571" s="4">
        <v>563</v>
      </c>
      <c r="B571" s="4" t="s">
        <v>978</v>
      </c>
      <c r="C571" s="4" t="s">
        <v>1115</v>
      </c>
      <c r="D571" s="4" t="s">
        <v>291</v>
      </c>
      <c r="E571" s="4" t="s">
        <v>726</v>
      </c>
      <c r="F571" s="4" t="s">
        <v>734</v>
      </c>
      <c r="G571" s="31">
        <v>22000</v>
      </c>
      <c r="H571">
        <v>0</v>
      </c>
      <c r="I571" s="31">
        <v>22000</v>
      </c>
      <c r="J571">
        <v>631.4</v>
      </c>
      <c r="K571" s="14">
        <v>0</v>
      </c>
      <c r="L571">
        <v>668.8</v>
      </c>
      <c r="M571">
        <v>25</v>
      </c>
      <c r="N571" s="31">
        <v>1325.2</v>
      </c>
      <c r="O571" s="14">
        <f t="shared" si="18"/>
        <v>20674.8</v>
      </c>
    </row>
    <row r="572" spans="1:15" ht="24.75" customHeight="1" x14ac:dyDescent="0.25">
      <c r="A572" s="4">
        <v>564</v>
      </c>
      <c r="B572" s="4" t="s">
        <v>1003</v>
      </c>
      <c r="C572" s="4" t="s">
        <v>1115</v>
      </c>
      <c r="D572" s="4" t="s">
        <v>291</v>
      </c>
      <c r="E572" s="4" t="s">
        <v>726</v>
      </c>
      <c r="F572" s="4" t="s">
        <v>733</v>
      </c>
      <c r="G572" s="14">
        <v>11000</v>
      </c>
      <c r="H572" s="4">
        <v>0</v>
      </c>
      <c r="I572" s="14">
        <f>+G572+H572</f>
        <v>11000</v>
      </c>
      <c r="J572" s="14">
        <v>315.7</v>
      </c>
      <c r="K572" s="14">
        <v>0</v>
      </c>
      <c r="L572" s="14">
        <v>334.4</v>
      </c>
      <c r="M572" s="14">
        <v>25</v>
      </c>
      <c r="N572" s="14">
        <f t="shared" si="19"/>
        <v>675.09999999999991</v>
      </c>
      <c r="O572" s="14">
        <f t="shared" si="18"/>
        <v>10324.9</v>
      </c>
    </row>
    <row r="573" spans="1:15" ht="24.75" customHeight="1" x14ac:dyDescent="0.25">
      <c r="A573" s="4">
        <v>565</v>
      </c>
      <c r="B573" s="4" t="s">
        <v>717</v>
      </c>
      <c r="C573" s="4" t="s">
        <v>1115</v>
      </c>
      <c r="D573" s="4" t="s">
        <v>151</v>
      </c>
      <c r="E573" s="4" t="s">
        <v>726</v>
      </c>
      <c r="F573" s="4" t="s">
        <v>733</v>
      </c>
      <c r="G573" s="14">
        <v>11000</v>
      </c>
      <c r="H573" s="4">
        <v>0</v>
      </c>
      <c r="I573" s="14">
        <v>11000</v>
      </c>
      <c r="J573" s="14">
        <v>315.7</v>
      </c>
      <c r="K573" s="14">
        <v>0</v>
      </c>
      <c r="L573" s="14">
        <v>334.4</v>
      </c>
      <c r="M573" s="14">
        <v>25</v>
      </c>
      <c r="N573" s="14">
        <f t="shared" si="19"/>
        <v>675.09999999999991</v>
      </c>
      <c r="O573" s="14">
        <f t="shared" si="18"/>
        <v>10324.9</v>
      </c>
    </row>
    <row r="574" spans="1:15" ht="24.75" customHeight="1" x14ac:dyDescent="0.25">
      <c r="A574" s="4">
        <v>566</v>
      </c>
      <c r="B574" s="4" t="s">
        <v>1005</v>
      </c>
      <c r="C574" s="4" t="s">
        <v>1115</v>
      </c>
      <c r="D574" s="4" t="s">
        <v>44</v>
      </c>
      <c r="E574" s="4" t="s">
        <v>727</v>
      </c>
      <c r="F574" s="4" t="s">
        <v>734</v>
      </c>
      <c r="G574" s="14">
        <v>21000</v>
      </c>
      <c r="H574" s="4">
        <v>0</v>
      </c>
      <c r="I574" s="14">
        <v>21000</v>
      </c>
      <c r="J574" s="14">
        <v>602.70000000000005</v>
      </c>
      <c r="K574" s="14">
        <v>0</v>
      </c>
      <c r="L574" s="14">
        <v>638.4</v>
      </c>
      <c r="M574" s="14">
        <v>1612.38</v>
      </c>
      <c r="N574" s="14">
        <f t="shared" si="19"/>
        <v>2853.48</v>
      </c>
      <c r="O574" s="14">
        <f t="shared" si="18"/>
        <v>18146.52</v>
      </c>
    </row>
    <row r="575" spans="1:15" ht="24.75" customHeight="1" x14ac:dyDescent="0.25">
      <c r="A575" s="4">
        <v>567</v>
      </c>
      <c r="B575" s="1" t="s">
        <v>1066</v>
      </c>
      <c r="C575" s="4" t="s">
        <v>1115</v>
      </c>
      <c r="D575" s="4" t="s">
        <v>131</v>
      </c>
      <c r="E575" s="4" t="s">
        <v>726</v>
      </c>
      <c r="F575" s="4" t="s">
        <v>734</v>
      </c>
      <c r="G575" s="14">
        <v>11000</v>
      </c>
      <c r="H575" s="4">
        <v>0</v>
      </c>
      <c r="I575" s="14">
        <f>+G575+H575</f>
        <v>11000</v>
      </c>
      <c r="J575" s="14">
        <v>315.7</v>
      </c>
      <c r="K575" s="14">
        <v>0</v>
      </c>
      <c r="L575" s="14">
        <v>334.4</v>
      </c>
      <c r="M575" s="14">
        <v>25</v>
      </c>
      <c r="N575" s="14">
        <f t="shared" si="19"/>
        <v>675.09999999999991</v>
      </c>
      <c r="O575" s="14">
        <f t="shared" si="18"/>
        <v>10324.9</v>
      </c>
    </row>
    <row r="576" spans="1:15" ht="24.75" customHeight="1" x14ac:dyDescent="0.25">
      <c r="A576" s="4">
        <v>568</v>
      </c>
      <c r="B576" s="4" t="s">
        <v>547</v>
      </c>
      <c r="C576" s="4" t="s">
        <v>1115</v>
      </c>
      <c r="D576" s="4" t="s">
        <v>21</v>
      </c>
      <c r="E576" s="4" t="s">
        <v>727</v>
      </c>
      <c r="F576" s="4" t="s">
        <v>734</v>
      </c>
      <c r="G576" s="14">
        <v>40000</v>
      </c>
      <c r="H576" s="4">
        <v>0</v>
      </c>
      <c r="I576" s="14">
        <v>40000</v>
      </c>
      <c r="J576" s="14">
        <f>+I576*2.87%</f>
        <v>1148</v>
      </c>
      <c r="K576" s="14">
        <v>442.65</v>
      </c>
      <c r="L576" s="14">
        <f>+I576*3.04%</f>
        <v>1216</v>
      </c>
      <c r="M576" s="14">
        <v>425</v>
      </c>
      <c r="N576" s="14">
        <f t="shared" si="19"/>
        <v>3231.65</v>
      </c>
      <c r="O576" s="14">
        <f t="shared" si="18"/>
        <v>36768.35</v>
      </c>
    </row>
    <row r="577" spans="1:15" ht="24.75" customHeight="1" x14ac:dyDescent="0.25">
      <c r="A577" s="4">
        <v>569</v>
      </c>
      <c r="B577" s="4" t="s">
        <v>550</v>
      </c>
      <c r="C577" s="4" t="s">
        <v>1115</v>
      </c>
      <c r="D577" s="4" t="s">
        <v>44</v>
      </c>
      <c r="E577" s="4" t="s">
        <v>726</v>
      </c>
      <c r="F577" s="4" t="s">
        <v>734</v>
      </c>
      <c r="G577" s="14">
        <v>22050</v>
      </c>
      <c r="H577" s="4">
        <v>0</v>
      </c>
      <c r="I577" s="14">
        <v>22050</v>
      </c>
      <c r="J577" s="14">
        <v>632.84</v>
      </c>
      <c r="K577" s="14">
        <v>0</v>
      </c>
      <c r="L577" s="14">
        <v>670.32</v>
      </c>
      <c r="M577" s="14">
        <v>25</v>
      </c>
      <c r="N577" s="14">
        <f t="shared" si="19"/>
        <v>1328.16</v>
      </c>
      <c r="O577" s="14">
        <f t="shared" si="18"/>
        <v>20721.84</v>
      </c>
    </row>
    <row r="578" spans="1:15" ht="24.75" customHeight="1" x14ac:dyDescent="0.25">
      <c r="A578" s="4">
        <v>570</v>
      </c>
      <c r="B578" s="4" t="s">
        <v>564</v>
      </c>
      <c r="C578" s="4" t="s">
        <v>1115</v>
      </c>
      <c r="D578" s="4" t="s">
        <v>21</v>
      </c>
      <c r="E578" s="4" t="s">
        <v>727</v>
      </c>
      <c r="F578" s="4" t="s">
        <v>734</v>
      </c>
      <c r="G578" s="14">
        <v>40000</v>
      </c>
      <c r="H578" s="4">
        <v>0</v>
      </c>
      <c r="I578" s="14">
        <v>40000</v>
      </c>
      <c r="J578" s="14">
        <v>1148</v>
      </c>
      <c r="K578" s="14">
        <v>442.65</v>
      </c>
      <c r="L578" s="14">
        <v>1216</v>
      </c>
      <c r="M578" s="14">
        <v>25</v>
      </c>
      <c r="N578" s="14">
        <f t="shared" si="19"/>
        <v>2831.65</v>
      </c>
      <c r="O578" s="14">
        <f t="shared" si="18"/>
        <v>37168.35</v>
      </c>
    </row>
    <row r="579" spans="1:15" ht="24.75" customHeight="1" x14ac:dyDescent="0.25">
      <c r="A579" s="4">
        <v>571</v>
      </c>
      <c r="B579" s="4" t="s">
        <v>574</v>
      </c>
      <c r="C579" s="4" t="s">
        <v>1115</v>
      </c>
      <c r="D579" s="4" t="s">
        <v>151</v>
      </c>
      <c r="E579" s="4" t="s">
        <v>726</v>
      </c>
      <c r="F579" s="4" t="s">
        <v>733</v>
      </c>
      <c r="G579" s="14">
        <v>11000</v>
      </c>
      <c r="H579" s="4">
        <v>0</v>
      </c>
      <c r="I579" s="14">
        <v>11000</v>
      </c>
      <c r="J579" s="14">
        <v>315.7</v>
      </c>
      <c r="K579" s="14">
        <v>0</v>
      </c>
      <c r="L579" s="14">
        <v>334.4</v>
      </c>
      <c r="M579" s="14">
        <v>25</v>
      </c>
      <c r="N579" s="14">
        <f t="shared" si="19"/>
        <v>675.09999999999991</v>
      </c>
      <c r="O579" s="14">
        <f t="shared" si="18"/>
        <v>10324.9</v>
      </c>
    </row>
    <row r="580" spans="1:15" ht="24.75" customHeight="1" x14ac:dyDescent="0.25">
      <c r="A580" s="4">
        <v>572</v>
      </c>
      <c r="B580" s="4" t="s">
        <v>584</v>
      </c>
      <c r="C580" s="4" t="s">
        <v>1115</v>
      </c>
      <c r="D580" s="4" t="s">
        <v>151</v>
      </c>
      <c r="E580" s="4" t="s">
        <v>726</v>
      </c>
      <c r="F580" s="4" t="s">
        <v>733</v>
      </c>
      <c r="G580" s="14">
        <v>11000</v>
      </c>
      <c r="H580" s="4">
        <v>0</v>
      </c>
      <c r="I580" s="14">
        <v>11000</v>
      </c>
      <c r="J580" s="14">
        <v>315.7</v>
      </c>
      <c r="K580" s="14">
        <v>0</v>
      </c>
      <c r="L580" s="14">
        <v>334.4</v>
      </c>
      <c r="M580" s="14">
        <v>25</v>
      </c>
      <c r="N580" s="14">
        <f t="shared" si="19"/>
        <v>675.09999999999991</v>
      </c>
      <c r="O580" s="14">
        <f t="shared" si="18"/>
        <v>10324.9</v>
      </c>
    </row>
    <row r="581" spans="1:15" ht="24.75" customHeight="1" x14ac:dyDescent="0.25">
      <c r="A581" s="4">
        <v>573</v>
      </c>
      <c r="B581" s="4" t="s">
        <v>592</v>
      </c>
      <c r="C581" s="4" t="s">
        <v>1115</v>
      </c>
      <c r="D581" s="4" t="s">
        <v>21</v>
      </c>
      <c r="E581" s="4" t="s">
        <v>727</v>
      </c>
      <c r="F581" s="4" t="s">
        <v>733</v>
      </c>
      <c r="G581" s="14">
        <v>40000</v>
      </c>
      <c r="H581" s="4">
        <v>0</v>
      </c>
      <c r="I581" s="14">
        <v>40000</v>
      </c>
      <c r="J581" s="14">
        <v>1148</v>
      </c>
      <c r="K581" s="14">
        <v>204.54</v>
      </c>
      <c r="L581" s="14">
        <v>1216</v>
      </c>
      <c r="M581" s="31">
        <v>1612.38</v>
      </c>
      <c r="N581" s="14">
        <f t="shared" si="19"/>
        <v>4180.92</v>
      </c>
      <c r="O581" s="14">
        <f t="shared" si="18"/>
        <v>35819.08</v>
      </c>
    </row>
    <row r="582" spans="1:15" ht="24.75" customHeight="1" x14ac:dyDescent="0.25">
      <c r="A582" s="4">
        <v>574</v>
      </c>
      <c r="B582" s="4" t="s">
        <v>598</v>
      </c>
      <c r="C582" s="4" t="s">
        <v>1115</v>
      </c>
      <c r="D582" s="4" t="s">
        <v>151</v>
      </c>
      <c r="E582" s="4" t="s">
        <v>726</v>
      </c>
      <c r="F582" s="4" t="s">
        <v>733</v>
      </c>
      <c r="G582" s="14">
        <v>11000</v>
      </c>
      <c r="H582" s="4">
        <v>0</v>
      </c>
      <c r="I582" s="14">
        <v>11000</v>
      </c>
      <c r="J582" s="14">
        <v>315.7</v>
      </c>
      <c r="K582" s="14">
        <v>0</v>
      </c>
      <c r="L582" s="14">
        <v>334.4</v>
      </c>
      <c r="M582" s="14">
        <v>25</v>
      </c>
      <c r="N582" s="14">
        <f t="shared" si="19"/>
        <v>675.09999999999991</v>
      </c>
      <c r="O582" s="14">
        <f t="shared" si="18"/>
        <v>10324.9</v>
      </c>
    </row>
    <row r="583" spans="1:15" ht="24.75" customHeight="1" x14ac:dyDescent="0.25">
      <c r="A583" s="4">
        <v>575</v>
      </c>
      <c r="B583" s="4" t="s">
        <v>601</v>
      </c>
      <c r="C583" s="4" t="s">
        <v>1115</v>
      </c>
      <c r="D583" s="4" t="s">
        <v>36</v>
      </c>
      <c r="E583" s="4" t="s">
        <v>727</v>
      </c>
      <c r="F583" s="4" t="s">
        <v>733</v>
      </c>
      <c r="G583" s="14">
        <v>50000</v>
      </c>
      <c r="H583" s="4">
        <v>0</v>
      </c>
      <c r="I583" s="14">
        <v>50000</v>
      </c>
      <c r="J583" s="14">
        <v>1435</v>
      </c>
      <c r="K583" s="14">
        <v>1854</v>
      </c>
      <c r="L583" s="14">
        <v>1520</v>
      </c>
      <c r="M583" s="14">
        <v>425</v>
      </c>
      <c r="N583" s="14">
        <f t="shared" si="19"/>
        <v>5234</v>
      </c>
      <c r="O583" s="14">
        <f t="shared" ref="O583:O646" si="20">+G583-N583</f>
        <v>44766</v>
      </c>
    </row>
    <row r="584" spans="1:15" ht="24.75" customHeight="1" x14ac:dyDescent="0.25">
      <c r="A584" s="4">
        <v>576</v>
      </c>
      <c r="B584" s="4" t="s">
        <v>602</v>
      </c>
      <c r="C584" s="4" t="s">
        <v>1115</v>
      </c>
      <c r="D584" s="4" t="s">
        <v>354</v>
      </c>
      <c r="E584" s="4" t="s">
        <v>726</v>
      </c>
      <c r="F584" s="4" t="s">
        <v>733</v>
      </c>
      <c r="G584" s="14">
        <v>11000</v>
      </c>
      <c r="H584" s="4">
        <v>0</v>
      </c>
      <c r="I584" s="14">
        <v>11000</v>
      </c>
      <c r="J584" s="14">
        <v>315.7</v>
      </c>
      <c r="K584" s="14">
        <v>0</v>
      </c>
      <c r="L584" s="14">
        <v>334.4</v>
      </c>
      <c r="M584" s="14">
        <v>25</v>
      </c>
      <c r="N584" s="14">
        <f t="shared" si="19"/>
        <v>675.09999999999991</v>
      </c>
      <c r="O584" s="14">
        <f t="shared" si="20"/>
        <v>10324.9</v>
      </c>
    </row>
    <row r="585" spans="1:15" ht="24.75" customHeight="1" x14ac:dyDescent="0.25">
      <c r="A585" s="4">
        <v>577</v>
      </c>
      <c r="B585" s="4" t="s">
        <v>619</v>
      </c>
      <c r="C585" s="4" t="s">
        <v>1115</v>
      </c>
      <c r="D585" s="4" t="s">
        <v>21</v>
      </c>
      <c r="E585" s="4" t="s">
        <v>727</v>
      </c>
      <c r="F585" s="4" t="s">
        <v>733</v>
      </c>
      <c r="G585" s="14">
        <v>50000</v>
      </c>
      <c r="H585" s="4">
        <v>0</v>
      </c>
      <c r="I585" s="14">
        <v>50000</v>
      </c>
      <c r="J585" s="14">
        <f>+I585*2.87%</f>
        <v>1435</v>
      </c>
      <c r="K585" s="14">
        <v>1854</v>
      </c>
      <c r="L585" s="14">
        <f>+I585*3.04%</f>
        <v>1520</v>
      </c>
      <c r="M585" s="14">
        <v>2435.8000000000002</v>
      </c>
      <c r="N585" s="14">
        <f t="shared" si="19"/>
        <v>7244.8</v>
      </c>
      <c r="O585" s="14">
        <f t="shared" si="20"/>
        <v>42755.199999999997</v>
      </c>
    </row>
    <row r="586" spans="1:15" ht="24.75" customHeight="1" x14ac:dyDescent="0.25">
      <c r="A586" s="4">
        <v>578</v>
      </c>
      <c r="B586" s="4" t="s">
        <v>620</v>
      </c>
      <c r="C586" s="4" t="s">
        <v>1115</v>
      </c>
      <c r="D586" s="4" t="s">
        <v>21</v>
      </c>
      <c r="E586" s="4" t="s">
        <v>727</v>
      </c>
      <c r="F586" s="4" t="s">
        <v>733</v>
      </c>
      <c r="G586" s="14">
        <v>35000</v>
      </c>
      <c r="H586" s="4">
        <v>0</v>
      </c>
      <c r="I586" s="14">
        <v>35000</v>
      </c>
      <c r="J586" s="14">
        <v>1004.5</v>
      </c>
      <c r="K586" s="14">
        <v>0</v>
      </c>
      <c r="L586" s="14">
        <v>1064</v>
      </c>
      <c r="M586" s="14">
        <v>1105</v>
      </c>
      <c r="N586" s="14">
        <f t="shared" si="19"/>
        <v>3173.5</v>
      </c>
      <c r="O586" s="14">
        <f t="shared" si="20"/>
        <v>31826.5</v>
      </c>
    </row>
    <row r="587" spans="1:15" ht="24.75" customHeight="1" x14ac:dyDescent="0.25">
      <c r="A587" s="4">
        <v>579</v>
      </c>
      <c r="B587" s="4" t="s">
        <v>637</v>
      </c>
      <c r="C587" s="4" t="s">
        <v>1115</v>
      </c>
      <c r="D587" s="4" t="s">
        <v>140</v>
      </c>
      <c r="E587" s="4" t="s">
        <v>726</v>
      </c>
      <c r="F587" s="4" t="s">
        <v>734</v>
      </c>
      <c r="G587" s="14">
        <v>11000</v>
      </c>
      <c r="H587" s="4">
        <v>0</v>
      </c>
      <c r="I587" s="14">
        <v>11000</v>
      </c>
      <c r="J587" s="14">
        <v>315.7</v>
      </c>
      <c r="K587" s="14">
        <v>0</v>
      </c>
      <c r="L587" s="14">
        <v>334.4</v>
      </c>
      <c r="M587" s="14">
        <v>25</v>
      </c>
      <c r="N587" s="14">
        <f t="shared" si="19"/>
        <v>675.09999999999991</v>
      </c>
      <c r="O587" s="14">
        <f t="shared" si="20"/>
        <v>10324.9</v>
      </c>
    </row>
    <row r="588" spans="1:15" ht="24.75" customHeight="1" x14ac:dyDescent="0.25">
      <c r="A588" s="4">
        <v>580</v>
      </c>
      <c r="B588" s="4" t="s">
        <v>650</v>
      </c>
      <c r="C588" s="4" t="s">
        <v>1115</v>
      </c>
      <c r="D588" s="4" t="s">
        <v>21</v>
      </c>
      <c r="E588" s="4" t="s">
        <v>727</v>
      </c>
      <c r="F588" s="4" t="s">
        <v>734</v>
      </c>
      <c r="G588" s="14">
        <v>40000</v>
      </c>
      <c r="H588" s="4">
        <v>0</v>
      </c>
      <c r="I588" s="14">
        <v>40000</v>
      </c>
      <c r="J588" s="14">
        <f>+I588*2.87%</f>
        <v>1148</v>
      </c>
      <c r="K588" s="14">
        <v>442.65</v>
      </c>
      <c r="L588" s="14">
        <f>+I588*3.04%</f>
        <v>1216</v>
      </c>
      <c r="M588" s="14">
        <v>425</v>
      </c>
      <c r="N588" s="14">
        <f t="shared" si="19"/>
        <v>3231.65</v>
      </c>
      <c r="O588" s="14">
        <f t="shared" si="20"/>
        <v>36768.35</v>
      </c>
    </row>
    <row r="589" spans="1:15" ht="24.75" customHeight="1" x14ac:dyDescent="0.25">
      <c r="A589" s="4">
        <v>581</v>
      </c>
      <c r="B589" s="4" t="s">
        <v>658</v>
      </c>
      <c r="C589" s="4" t="s">
        <v>1115</v>
      </c>
      <c r="D589" s="4" t="s">
        <v>151</v>
      </c>
      <c r="E589" s="4" t="s">
        <v>726</v>
      </c>
      <c r="F589" s="4" t="s">
        <v>733</v>
      </c>
      <c r="G589" s="14">
        <v>11000</v>
      </c>
      <c r="H589" s="4">
        <v>0</v>
      </c>
      <c r="I589" s="14">
        <v>11000</v>
      </c>
      <c r="J589" s="14">
        <v>315.7</v>
      </c>
      <c r="K589" s="14">
        <v>0</v>
      </c>
      <c r="L589" s="14">
        <v>334.4</v>
      </c>
      <c r="M589" s="14">
        <v>25</v>
      </c>
      <c r="N589" s="14">
        <f t="shared" ref="N589:N661" si="21">+J589+K589+L589+M589</f>
        <v>675.09999999999991</v>
      </c>
      <c r="O589" s="14">
        <f t="shared" si="20"/>
        <v>10324.9</v>
      </c>
    </row>
    <row r="590" spans="1:15" ht="24.75" customHeight="1" x14ac:dyDescent="0.25">
      <c r="A590" s="4">
        <v>582</v>
      </c>
      <c r="B590" s="4" t="s">
        <v>665</v>
      </c>
      <c r="C590" s="4" t="s">
        <v>1115</v>
      </c>
      <c r="D590" s="4" t="s">
        <v>36</v>
      </c>
      <c r="E590" s="4" t="s">
        <v>727</v>
      </c>
      <c r="F590" s="4" t="s">
        <v>733</v>
      </c>
      <c r="G590" s="14">
        <v>50000</v>
      </c>
      <c r="H590" s="4">
        <v>0</v>
      </c>
      <c r="I590" s="14">
        <v>50000</v>
      </c>
      <c r="J590" s="14">
        <v>1435</v>
      </c>
      <c r="K590" s="14">
        <v>1854</v>
      </c>
      <c r="L590" s="14">
        <v>1520</v>
      </c>
      <c r="M590" s="14">
        <v>14774.04</v>
      </c>
      <c r="N590" s="14">
        <f t="shared" si="21"/>
        <v>19583.04</v>
      </c>
      <c r="O590" s="14">
        <f t="shared" si="20"/>
        <v>30416.959999999999</v>
      </c>
    </row>
    <row r="591" spans="1:15" ht="24.75" customHeight="1" x14ac:dyDescent="0.25">
      <c r="A591" s="4">
        <v>583</v>
      </c>
      <c r="B591" s="4" t="s">
        <v>672</v>
      </c>
      <c r="C591" s="4" t="s">
        <v>1115</v>
      </c>
      <c r="D591" s="4" t="s">
        <v>95</v>
      </c>
      <c r="E591" s="4" t="s">
        <v>727</v>
      </c>
      <c r="F591" s="4" t="s">
        <v>734</v>
      </c>
      <c r="G591" s="14">
        <v>40000</v>
      </c>
      <c r="H591" s="4">
        <v>0</v>
      </c>
      <c r="I591" s="14">
        <v>40000</v>
      </c>
      <c r="J591" s="14">
        <v>1148</v>
      </c>
      <c r="K591" s="14">
        <v>204.54</v>
      </c>
      <c r="L591" s="14">
        <v>1216</v>
      </c>
      <c r="M591" s="31">
        <v>2012.38</v>
      </c>
      <c r="N591" s="14">
        <f t="shared" si="21"/>
        <v>4580.92</v>
      </c>
      <c r="O591" s="14">
        <f t="shared" si="20"/>
        <v>35419.08</v>
      </c>
    </row>
    <row r="592" spans="1:15" ht="24.75" customHeight="1" x14ac:dyDescent="0.25">
      <c r="A592" s="4">
        <v>584</v>
      </c>
      <c r="B592" s="4" t="s">
        <v>677</v>
      </c>
      <c r="C592" s="4" t="s">
        <v>1115</v>
      </c>
      <c r="D592" s="4" t="s">
        <v>151</v>
      </c>
      <c r="E592" s="4" t="s">
        <v>726</v>
      </c>
      <c r="F592" s="4" t="s">
        <v>733</v>
      </c>
      <c r="G592" s="14">
        <v>11000</v>
      </c>
      <c r="H592" s="4">
        <v>0</v>
      </c>
      <c r="I592" s="14">
        <v>11000</v>
      </c>
      <c r="J592" s="14">
        <v>315.7</v>
      </c>
      <c r="K592" s="14">
        <v>0</v>
      </c>
      <c r="L592" s="14">
        <v>334.4</v>
      </c>
      <c r="M592" s="14">
        <v>25</v>
      </c>
      <c r="N592" s="14">
        <f t="shared" si="21"/>
        <v>675.09999999999991</v>
      </c>
      <c r="O592" s="14">
        <f t="shared" si="20"/>
        <v>10324.9</v>
      </c>
    </row>
    <row r="593" spans="1:15" ht="24.75" customHeight="1" x14ac:dyDescent="0.25">
      <c r="A593" s="4">
        <v>585</v>
      </c>
      <c r="B593" s="4" t="s">
        <v>723</v>
      </c>
      <c r="C593" s="4" t="s">
        <v>1115</v>
      </c>
      <c r="D593" s="4" t="s">
        <v>21</v>
      </c>
      <c r="E593" s="4" t="s">
        <v>727</v>
      </c>
      <c r="F593" s="4" t="s">
        <v>733</v>
      </c>
      <c r="G593" s="14">
        <v>50000</v>
      </c>
      <c r="H593" s="4">
        <v>0</v>
      </c>
      <c r="I593" s="14">
        <v>50000</v>
      </c>
      <c r="J593" s="14">
        <v>1435</v>
      </c>
      <c r="K593" s="14">
        <v>1854</v>
      </c>
      <c r="L593" s="14">
        <v>1520</v>
      </c>
      <c r="M593" s="14">
        <v>425</v>
      </c>
      <c r="N593" s="14">
        <f t="shared" si="21"/>
        <v>5234</v>
      </c>
      <c r="O593" s="14">
        <f t="shared" si="20"/>
        <v>44766</v>
      </c>
    </row>
    <row r="594" spans="1:15" ht="24.75" customHeight="1" x14ac:dyDescent="0.25">
      <c r="A594" s="4">
        <v>586</v>
      </c>
      <c r="B594" s="1" t="s">
        <v>1055</v>
      </c>
      <c r="C594" s="4" t="s">
        <v>993</v>
      </c>
      <c r="D594" s="4" t="s">
        <v>291</v>
      </c>
      <c r="E594" s="4" t="s">
        <v>726</v>
      </c>
      <c r="F594" s="4" t="s">
        <v>733</v>
      </c>
      <c r="G594" s="14">
        <v>11000</v>
      </c>
      <c r="H594" s="4">
        <v>0</v>
      </c>
      <c r="I594" s="14">
        <v>11000</v>
      </c>
      <c r="J594" s="14">
        <v>315.7</v>
      </c>
      <c r="K594" s="14">
        <v>0</v>
      </c>
      <c r="L594" s="14">
        <v>334.4</v>
      </c>
      <c r="M594" s="14">
        <v>25</v>
      </c>
      <c r="N594" s="14">
        <f t="shared" si="21"/>
        <v>675.09999999999991</v>
      </c>
      <c r="O594" s="14">
        <f t="shared" si="20"/>
        <v>10324.9</v>
      </c>
    </row>
    <row r="595" spans="1:15" ht="24.75" customHeight="1" x14ac:dyDescent="0.25">
      <c r="A595" s="4">
        <v>587</v>
      </c>
      <c r="B595" s="1" t="s">
        <v>1276</v>
      </c>
      <c r="C595" s="4" t="s">
        <v>993</v>
      </c>
      <c r="D595" s="4" t="s">
        <v>291</v>
      </c>
      <c r="E595" s="4" t="s">
        <v>726</v>
      </c>
      <c r="F595" s="4" t="s">
        <v>733</v>
      </c>
      <c r="G595" s="14">
        <v>11000</v>
      </c>
      <c r="H595" s="4">
        <v>0</v>
      </c>
      <c r="I595" s="14">
        <v>11000</v>
      </c>
      <c r="J595" s="14">
        <v>315.7</v>
      </c>
      <c r="K595" s="14">
        <v>0</v>
      </c>
      <c r="L595" s="14">
        <v>334.4</v>
      </c>
      <c r="M595" s="14">
        <v>25</v>
      </c>
      <c r="N595" s="14">
        <f t="shared" si="21"/>
        <v>675.09999999999991</v>
      </c>
      <c r="O595" s="14">
        <f t="shared" si="20"/>
        <v>10324.9</v>
      </c>
    </row>
    <row r="596" spans="1:15" ht="24.75" customHeight="1" x14ac:dyDescent="0.25">
      <c r="A596" s="4">
        <v>588</v>
      </c>
      <c r="B596" t="s">
        <v>1325</v>
      </c>
      <c r="C596" s="4" t="s">
        <v>993</v>
      </c>
      <c r="D596" s="4" t="s">
        <v>291</v>
      </c>
      <c r="E596" s="4" t="s">
        <v>726</v>
      </c>
      <c r="F596" s="4" t="s">
        <v>733</v>
      </c>
      <c r="G596" s="14">
        <v>11000</v>
      </c>
      <c r="H596" s="4">
        <v>0</v>
      </c>
      <c r="I596" s="14">
        <v>11000</v>
      </c>
      <c r="J596" s="14">
        <v>315.7</v>
      </c>
      <c r="K596" s="14">
        <v>0</v>
      </c>
      <c r="L596" s="14">
        <v>334.4</v>
      </c>
      <c r="M596" s="14">
        <v>25</v>
      </c>
      <c r="N596" s="14">
        <f>+J596+K596+L596+M596</f>
        <v>675.09999999999991</v>
      </c>
      <c r="O596" s="14">
        <f t="shared" si="20"/>
        <v>10324.9</v>
      </c>
    </row>
    <row r="597" spans="1:15" ht="24.75" customHeight="1" x14ac:dyDescent="0.25">
      <c r="A597" s="4">
        <v>589</v>
      </c>
      <c r="B597" s="4" t="s">
        <v>166</v>
      </c>
      <c r="C597" s="4" t="s">
        <v>1032</v>
      </c>
      <c r="D597" s="4" t="s">
        <v>44</v>
      </c>
      <c r="E597" s="4" t="s">
        <v>727</v>
      </c>
      <c r="F597" s="4" t="s">
        <v>734</v>
      </c>
      <c r="G597" s="14">
        <v>22050</v>
      </c>
      <c r="H597" s="4">
        <v>0</v>
      </c>
      <c r="I597" s="14">
        <v>22050</v>
      </c>
      <c r="J597" s="14">
        <v>632.84</v>
      </c>
      <c r="K597" s="14">
        <v>0</v>
      </c>
      <c r="L597" s="14">
        <v>670.32</v>
      </c>
      <c r="M597" s="14">
        <v>1435</v>
      </c>
      <c r="N597" s="14">
        <f t="shared" si="21"/>
        <v>2738.16</v>
      </c>
      <c r="O597" s="14">
        <f t="shared" si="20"/>
        <v>19311.84</v>
      </c>
    </row>
    <row r="598" spans="1:15" ht="24.75" customHeight="1" x14ac:dyDescent="0.25">
      <c r="A598" s="4">
        <v>590</v>
      </c>
      <c r="B598" s="4" t="s">
        <v>42</v>
      </c>
      <c r="C598" s="4" t="s">
        <v>1032</v>
      </c>
      <c r="D598" s="4" t="s">
        <v>21</v>
      </c>
      <c r="E598" s="4" t="s">
        <v>725</v>
      </c>
      <c r="F598" s="4" t="s">
        <v>733</v>
      </c>
      <c r="G598" s="14">
        <v>50000</v>
      </c>
      <c r="H598" s="4">
        <v>0</v>
      </c>
      <c r="I598" s="14">
        <v>50000</v>
      </c>
      <c r="J598" s="14">
        <v>1435</v>
      </c>
      <c r="K598" s="14">
        <v>901.57</v>
      </c>
      <c r="L598" s="14">
        <v>1520</v>
      </c>
      <c r="M598" s="31">
        <v>7374.52</v>
      </c>
      <c r="N598" s="14">
        <f t="shared" si="21"/>
        <v>11231.09</v>
      </c>
      <c r="O598" s="14">
        <f t="shared" si="20"/>
        <v>38768.910000000003</v>
      </c>
    </row>
    <row r="599" spans="1:15" ht="24.75" customHeight="1" x14ac:dyDescent="0.25">
      <c r="A599" s="4">
        <v>591</v>
      </c>
      <c r="B599" s="4" t="s">
        <v>77</v>
      </c>
      <c r="C599" s="4" t="s">
        <v>1032</v>
      </c>
      <c r="D599" s="4" t="s">
        <v>90</v>
      </c>
      <c r="E599" s="4" t="s">
        <v>727</v>
      </c>
      <c r="F599" s="4" t="s">
        <v>733</v>
      </c>
      <c r="G599" s="14">
        <v>50000</v>
      </c>
      <c r="H599" s="4">
        <v>0</v>
      </c>
      <c r="I599" s="14">
        <v>50000</v>
      </c>
      <c r="J599" s="14">
        <v>1435</v>
      </c>
      <c r="K599" s="14">
        <v>1854</v>
      </c>
      <c r="L599" s="14">
        <v>1520</v>
      </c>
      <c r="M599" s="14">
        <v>1425</v>
      </c>
      <c r="N599" s="14">
        <f t="shared" si="21"/>
        <v>6234</v>
      </c>
      <c r="O599" s="14">
        <f t="shared" si="20"/>
        <v>43766</v>
      </c>
    </row>
    <row r="600" spans="1:15" ht="24.75" customHeight="1" x14ac:dyDescent="0.25">
      <c r="A600" s="4">
        <v>592</v>
      </c>
      <c r="B600" s="4" t="s">
        <v>47</v>
      </c>
      <c r="C600" s="4" t="s">
        <v>1032</v>
      </c>
      <c r="D600" s="4" t="s">
        <v>21</v>
      </c>
      <c r="E600" s="4" t="s">
        <v>725</v>
      </c>
      <c r="F600" s="4" t="s">
        <v>733</v>
      </c>
      <c r="G600" s="14">
        <v>50000</v>
      </c>
      <c r="H600" s="4">
        <v>0</v>
      </c>
      <c r="I600" s="14">
        <v>50000</v>
      </c>
      <c r="J600" s="14">
        <v>1435</v>
      </c>
      <c r="K600" s="14">
        <v>1854</v>
      </c>
      <c r="L600" s="14">
        <v>1520</v>
      </c>
      <c r="M600" s="14">
        <v>2600</v>
      </c>
      <c r="N600" s="14">
        <f t="shared" si="21"/>
        <v>7409</v>
      </c>
      <c r="O600" s="14">
        <f t="shared" si="20"/>
        <v>42591</v>
      </c>
    </row>
    <row r="601" spans="1:15" ht="24.75" customHeight="1" x14ac:dyDescent="0.25">
      <c r="A601" s="4">
        <v>593</v>
      </c>
      <c r="B601" s="4" t="s">
        <v>1030</v>
      </c>
      <c r="C601" s="4" t="s">
        <v>1032</v>
      </c>
      <c r="D601" s="4" t="s">
        <v>291</v>
      </c>
      <c r="E601" s="4" t="s">
        <v>726</v>
      </c>
      <c r="F601" s="4" t="s">
        <v>733</v>
      </c>
      <c r="G601" s="14">
        <v>10000</v>
      </c>
      <c r="H601" s="4">
        <v>0</v>
      </c>
      <c r="I601" s="14">
        <v>10000</v>
      </c>
      <c r="J601" s="14">
        <v>287</v>
      </c>
      <c r="K601" s="14">
        <v>0</v>
      </c>
      <c r="L601" s="14">
        <v>304</v>
      </c>
      <c r="M601" s="14">
        <v>25</v>
      </c>
      <c r="N601" s="14">
        <f t="shared" si="21"/>
        <v>616</v>
      </c>
      <c r="O601" s="14">
        <f t="shared" si="20"/>
        <v>9384</v>
      </c>
    </row>
    <row r="602" spans="1:15" ht="24.75" customHeight="1" x14ac:dyDescent="0.25">
      <c r="A602" s="4">
        <v>594</v>
      </c>
      <c r="B602" s="4" t="s">
        <v>1031</v>
      </c>
      <c r="C602" s="4" t="s">
        <v>1032</v>
      </c>
      <c r="D602" s="4" t="s">
        <v>291</v>
      </c>
      <c r="E602" s="4" t="s">
        <v>726</v>
      </c>
      <c r="F602" s="4" t="s">
        <v>733</v>
      </c>
      <c r="G602" s="14">
        <v>11000</v>
      </c>
      <c r="H602" s="4">
        <v>0</v>
      </c>
      <c r="I602" s="14">
        <v>11000</v>
      </c>
      <c r="J602" s="14">
        <v>315.7</v>
      </c>
      <c r="K602" s="14">
        <v>0</v>
      </c>
      <c r="L602" s="14">
        <v>334.4</v>
      </c>
      <c r="M602" s="14">
        <v>25</v>
      </c>
      <c r="N602" s="14">
        <f t="shared" si="21"/>
        <v>675.09999999999991</v>
      </c>
      <c r="O602" s="14">
        <f t="shared" si="20"/>
        <v>10324.9</v>
      </c>
    </row>
    <row r="603" spans="1:15" ht="24.75" customHeight="1" x14ac:dyDescent="0.25">
      <c r="A603" s="4">
        <v>595</v>
      </c>
      <c r="B603" s="1" t="s">
        <v>1039</v>
      </c>
      <c r="C603" s="4" t="s">
        <v>1032</v>
      </c>
      <c r="D603" s="4" t="s">
        <v>291</v>
      </c>
      <c r="E603" s="4" t="s">
        <v>726</v>
      </c>
      <c r="F603" s="4" t="s">
        <v>733</v>
      </c>
      <c r="G603" s="14">
        <v>10000</v>
      </c>
      <c r="H603" s="4">
        <v>0</v>
      </c>
      <c r="I603" s="14">
        <v>10000</v>
      </c>
      <c r="J603" s="14">
        <v>287</v>
      </c>
      <c r="K603" s="14">
        <v>0</v>
      </c>
      <c r="L603" s="14">
        <v>304</v>
      </c>
      <c r="M603" s="14">
        <v>25</v>
      </c>
      <c r="N603" s="14">
        <f t="shared" si="21"/>
        <v>616</v>
      </c>
      <c r="O603" s="14">
        <f t="shared" si="20"/>
        <v>9384</v>
      </c>
    </row>
    <row r="604" spans="1:15" ht="24.75" customHeight="1" x14ac:dyDescent="0.25">
      <c r="A604" s="4">
        <v>596</v>
      </c>
      <c r="B604" s="1" t="s">
        <v>1040</v>
      </c>
      <c r="C604" s="4" t="s">
        <v>1032</v>
      </c>
      <c r="D604" s="4" t="s">
        <v>291</v>
      </c>
      <c r="E604" s="4" t="s">
        <v>726</v>
      </c>
      <c r="F604" s="4" t="s">
        <v>733</v>
      </c>
      <c r="G604" s="14">
        <v>10000</v>
      </c>
      <c r="H604" s="4">
        <v>0</v>
      </c>
      <c r="I604" s="14">
        <v>10000</v>
      </c>
      <c r="J604" s="14">
        <v>287</v>
      </c>
      <c r="K604" s="14">
        <v>0</v>
      </c>
      <c r="L604" s="14">
        <v>304</v>
      </c>
      <c r="M604" s="14">
        <v>25</v>
      </c>
      <c r="N604" s="14">
        <f t="shared" si="21"/>
        <v>616</v>
      </c>
      <c r="O604" s="14">
        <f t="shared" si="20"/>
        <v>9384</v>
      </c>
    </row>
    <row r="605" spans="1:15" ht="24.75" customHeight="1" x14ac:dyDescent="0.25">
      <c r="A605" s="4">
        <v>597</v>
      </c>
      <c r="B605" s="1" t="s">
        <v>1041</v>
      </c>
      <c r="C605" s="4" t="s">
        <v>1032</v>
      </c>
      <c r="D605" s="4" t="s">
        <v>291</v>
      </c>
      <c r="E605" s="4" t="s">
        <v>726</v>
      </c>
      <c r="F605" s="4" t="s">
        <v>733</v>
      </c>
      <c r="G605" s="14">
        <v>10000</v>
      </c>
      <c r="H605" s="4">
        <v>0</v>
      </c>
      <c r="I605" s="14">
        <v>10000</v>
      </c>
      <c r="J605" s="14">
        <v>287</v>
      </c>
      <c r="K605" s="14">
        <v>0</v>
      </c>
      <c r="L605" s="14">
        <v>304</v>
      </c>
      <c r="M605" s="14">
        <v>25</v>
      </c>
      <c r="N605" s="14">
        <f t="shared" si="21"/>
        <v>616</v>
      </c>
      <c r="O605" s="14">
        <f t="shared" si="20"/>
        <v>9384</v>
      </c>
    </row>
    <row r="606" spans="1:15" ht="24.75" customHeight="1" x14ac:dyDescent="0.25">
      <c r="A606" s="4">
        <v>598</v>
      </c>
      <c r="B606" s="1" t="s">
        <v>1042</v>
      </c>
      <c r="C606" s="4" t="s">
        <v>1032</v>
      </c>
      <c r="D606" s="4" t="s">
        <v>291</v>
      </c>
      <c r="E606" s="4" t="s">
        <v>726</v>
      </c>
      <c r="F606" s="4" t="s">
        <v>733</v>
      </c>
      <c r="G606" s="14">
        <v>10000</v>
      </c>
      <c r="H606" s="4">
        <v>0</v>
      </c>
      <c r="I606" s="14">
        <v>10000</v>
      </c>
      <c r="J606" s="14">
        <v>287</v>
      </c>
      <c r="K606" s="14">
        <v>0</v>
      </c>
      <c r="L606" s="14">
        <v>304</v>
      </c>
      <c r="M606" s="14">
        <v>25</v>
      </c>
      <c r="N606" s="14">
        <f t="shared" si="21"/>
        <v>616</v>
      </c>
      <c r="O606" s="14">
        <f t="shared" si="20"/>
        <v>9384</v>
      </c>
    </row>
    <row r="607" spans="1:15" ht="24.75" customHeight="1" x14ac:dyDescent="0.25">
      <c r="A607" s="4">
        <v>599</v>
      </c>
      <c r="B607" s="1" t="s">
        <v>1051</v>
      </c>
      <c r="C607" s="4" t="s">
        <v>1032</v>
      </c>
      <c r="D607" s="4" t="s">
        <v>291</v>
      </c>
      <c r="E607" s="4" t="s">
        <v>726</v>
      </c>
      <c r="F607" s="4" t="s">
        <v>733</v>
      </c>
      <c r="G607" s="14">
        <v>11000</v>
      </c>
      <c r="H607" s="4">
        <v>0</v>
      </c>
      <c r="I607" s="14">
        <v>11000</v>
      </c>
      <c r="J607" s="14">
        <v>315.7</v>
      </c>
      <c r="K607" s="14">
        <v>0</v>
      </c>
      <c r="L607" s="14">
        <v>334.4</v>
      </c>
      <c r="M607">
        <v>25</v>
      </c>
      <c r="N607" s="14">
        <f t="shared" si="21"/>
        <v>675.09999999999991</v>
      </c>
      <c r="O607" s="14">
        <f t="shared" si="20"/>
        <v>10324.9</v>
      </c>
    </row>
    <row r="608" spans="1:15" ht="24.75" customHeight="1" x14ac:dyDescent="0.25">
      <c r="A608" s="4">
        <v>600</v>
      </c>
      <c r="B608" t="s">
        <v>1355</v>
      </c>
      <c r="C608" t="s">
        <v>1032</v>
      </c>
      <c r="D608" t="s">
        <v>291</v>
      </c>
      <c r="E608" s="4" t="s">
        <v>726</v>
      </c>
      <c r="F608" s="4" t="s">
        <v>733</v>
      </c>
      <c r="G608" s="31">
        <v>11000</v>
      </c>
      <c r="H608">
        <v>0</v>
      </c>
      <c r="I608" s="31">
        <v>11000</v>
      </c>
      <c r="J608">
        <v>315.7</v>
      </c>
      <c r="K608" s="14">
        <v>0</v>
      </c>
      <c r="L608">
        <v>334.4</v>
      </c>
      <c r="M608">
        <v>25</v>
      </c>
      <c r="N608">
        <v>675.1</v>
      </c>
      <c r="O608" s="14">
        <f t="shared" si="20"/>
        <v>10324.9</v>
      </c>
    </row>
    <row r="609" spans="1:15" ht="24.75" customHeight="1" x14ac:dyDescent="0.25">
      <c r="A609" s="4">
        <v>601</v>
      </c>
      <c r="B609" t="s">
        <v>1399</v>
      </c>
      <c r="C609" t="s">
        <v>1032</v>
      </c>
      <c r="D609" t="s">
        <v>291</v>
      </c>
      <c r="E609" s="4" t="s">
        <v>726</v>
      </c>
      <c r="F609" s="4" t="s">
        <v>733</v>
      </c>
      <c r="G609" s="31">
        <v>20000</v>
      </c>
      <c r="H609" s="31">
        <v>0</v>
      </c>
      <c r="I609" s="31">
        <v>20000</v>
      </c>
      <c r="J609" s="31">
        <v>574</v>
      </c>
      <c r="K609" s="14">
        <v>0</v>
      </c>
      <c r="L609" s="31">
        <v>608</v>
      </c>
      <c r="M609" s="31">
        <v>25</v>
      </c>
      <c r="N609" s="31">
        <v>1207</v>
      </c>
      <c r="O609" s="31">
        <v>18793</v>
      </c>
    </row>
    <row r="610" spans="1:15" ht="24.75" customHeight="1" x14ac:dyDescent="0.25">
      <c r="A610" s="4">
        <v>602</v>
      </c>
      <c r="B610" t="s">
        <v>1401</v>
      </c>
      <c r="C610" t="s">
        <v>1032</v>
      </c>
      <c r="D610" t="s">
        <v>291</v>
      </c>
      <c r="E610" s="4" t="s">
        <v>726</v>
      </c>
      <c r="F610" s="4" t="s">
        <v>733</v>
      </c>
      <c r="G610" s="31">
        <v>10000</v>
      </c>
      <c r="H610" s="31">
        <v>0</v>
      </c>
      <c r="I610" s="31">
        <v>10000</v>
      </c>
      <c r="J610" s="31">
        <v>287</v>
      </c>
      <c r="K610" s="14">
        <v>0</v>
      </c>
      <c r="L610" s="31">
        <v>304</v>
      </c>
      <c r="M610" s="31">
        <v>25</v>
      </c>
      <c r="N610" s="31">
        <v>616</v>
      </c>
      <c r="O610" s="31">
        <v>9384</v>
      </c>
    </row>
    <row r="611" spans="1:15" ht="24.75" customHeight="1" x14ac:dyDescent="0.25">
      <c r="A611" s="4">
        <v>603</v>
      </c>
      <c r="B611" t="s">
        <v>1357</v>
      </c>
      <c r="C611" t="s">
        <v>1032</v>
      </c>
      <c r="D611" t="s">
        <v>291</v>
      </c>
      <c r="E611" s="4" t="s">
        <v>726</v>
      </c>
      <c r="F611" s="4" t="s">
        <v>733</v>
      </c>
      <c r="G611" s="31">
        <v>11000</v>
      </c>
      <c r="H611">
        <v>0</v>
      </c>
      <c r="I611" s="31">
        <v>11000</v>
      </c>
      <c r="J611">
        <v>315.7</v>
      </c>
      <c r="K611" s="14">
        <v>0</v>
      </c>
      <c r="L611">
        <v>334.4</v>
      </c>
      <c r="M611">
        <v>25</v>
      </c>
      <c r="N611">
        <v>675.1</v>
      </c>
      <c r="O611" s="14">
        <f t="shared" si="20"/>
        <v>10324.9</v>
      </c>
    </row>
    <row r="612" spans="1:15" ht="24.75" customHeight="1" x14ac:dyDescent="0.25">
      <c r="A612" s="4">
        <v>604</v>
      </c>
      <c r="B612" t="s">
        <v>1356</v>
      </c>
      <c r="C612" t="s">
        <v>1032</v>
      </c>
      <c r="D612" t="s">
        <v>291</v>
      </c>
      <c r="E612" s="4" t="s">
        <v>726</v>
      </c>
      <c r="F612" s="4" t="s">
        <v>734</v>
      </c>
      <c r="G612" s="31">
        <v>11000</v>
      </c>
      <c r="H612">
        <v>0</v>
      </c>
      <c r="I612" s="31">
        <v>11000</v>
      </c>
      <c r="J612">
        <v>315.7</v>
      </c>
      <c r="K612" s="14">
        <v>0</v>
      </c>
      <c r="L612">
        <v>334.4</v>
      </c>
      <c r="M612">
        <v>25</v>
      </c>
      <c r="N612">
        <v>675.1</v>
      </c>
      <c r="O612" s="14">
        <f t="shared" si="20"/>
        <v>10324.9</v>
      </c>
    </row>
    <row r="613" spans="1:15" ht="24.75" customHeight="1" x14ac:dyDescent="0.25">
      <c r="A613" s="4">
        <v>605</v>
      </c>
      <c r="B613" t="s">
        <v>1335</v>
      </c>
      <c r="C613" s="4" t="s">
        <v>1032</v>
      </c>
      <c r="D613" t="s">
        <v>291</v>
      </c>
      <c r="E613" s="4" t="s">
        <v>726</v>
      </c>
      <c r="F613" s="4" t="s">
        <v>733</v>
      </c>
      <c r="G613" s="31">
        <v>11000</v>
      </c>
      <c r="H613">
        <v>0</v>
      </c>
      <c r="I613" s="31">
        <v>11000</v>
      </c>
      <c r="J613">
        <v>315.7</v>
      </c>
      <c r="K613" s="14">
        <v>0</v>
      </c>
      <c r="L613">
        <v>334.4</v>
      </c>
      <c r="M613">
        <v>25</v>
      </c>
      <c r="N613">
        <v>675.1</v>
      </c>
      <c r="O613" s="14">
        <f t="shared" si="20"/>
        <v>10324.9</v>
      </c>
    </row>
    <row r="614" spans="1:15" ht="24.75" customHeight="1" x14ac:dyDescent="0.25">
      <c r="A614" s="4">
        <v>606</v>
      </c>
      <c r="B614" s="4" t="s">
        <v>158</v>
      </c>
      <c r="C614" s="4" t="s">
        <v>1032</v>
      </c>
      <c r="D614" s="4" t="s">
        <v>151</v>
      </c>
      <c r="E614" s="4" t="s">
        <v>726</v>
      </c>
      <c r="F614" s="4" t="s">
        <v>733</v>
      </c>
      <c r="G614" s="14">
        <v>11000</v>
      </c>
      <c r="H614" s="4">
        <v>0</v>
      </c>
      <c r="I614" s="14">
        <v>11000</v>
      </c>
      <c r="J614" s="14">
        <v>315.7</v>
      </c>
      <c r="K614" s="14">
        <v>0</v>
      </c>
      <c r="L614" s="14">
        <v>334.4</v>
      </c>
      <c r="M614" s="14">
        <v>25</v>
      </c>
      <c r="N614" s="14">
        <f t="shared" si="21"/>
        <v>675.09999999999991</v>
      </c>
      <c r="O614" s="14">
        <f t="shared" si="20"/>
        <v>10324.9</v>
      </c>
    </row>
    <row r="615" spans="1:15" ht="24.75" customHeight="1" x14ac:dyDescent="0.25">
      <c r="A615" s="4">
        <v>607</v>
      </c>
      <c r="B615" s="4" t="s">
        <v>160</v>
      </c>
      <c r="C615" s="4" t="s">
        <v>1032</v>
      </c>
      <c r="D615" s="4" t="s">
        <v>21</v>
      </c>
      <c r="E615" s="4" t="s">
        <v>725</v>
      </c>
      <c r="F615" s="4" t="s">
        <v>733</v>
      </c>
      <c r="G615" s="14">
        <v>50000</v>
      </c>
      <c r="H615" s="4">
        <v>0</v>
      </c>
      <c r="I615" s="14">
        <v>50000</v>
      </c>
      <c r="J615" s="14">
        <v>1435</v>
      </c>
      <c r="K615" s="14">
        <v>1854</v>
      </c>
      <c r="L615" s="14">
        <v>1520</v>
      </c>
      <c r="M615" s="14">
        <v>1354</v>
      </c>
      <c r="N615" s="14">
        <f t="shared" si="21"/>
        <v>6163</v>
      </c>
      <c r="O615" s="14">
        <f t="shared" si="20"/>
        <v>43837</v>
      </c>
    </row>
    <row r="616" spans="1:15" ht="24.75" customHeight="1" x14ac:dyDescent="0.25">
      <c r="A616" s="4">
        <v>608</v>
      </c>
      <c r="B616" s="4" t="s">
        <v>240</v>
      </c>
      <c r="C616" s="4" t="s">
        <v>1032</v>
      </c>
      <c r="D616" s="4" t="s">
        <v>21</v>
      </c>
      <c r="E616" s="4" t="s">
        <v>727</v>
      </c>
      <c r="F616" s="4" t="s">
        <v>734</v>
      </c>
      <c r="G616" s="14">
        <v>35000</v>
      </c>
      <c r="H616" s="4">
        <v>0</v>
      </c>
      <c r="I616" s="14">
        <v>35000</v>
      </c>
      <c r="J616" s="14">
        <v>1004.5</v>
      </c>
      <c r="K616" s="14">
        <v>0</v>
      </c>
      <c r="L616" s="14">
        <v>1064</v>
      </c>
      <c r="M616" s="31">
        <v>6937.97</v>
      </c>
      <c r="N616" s="14">
        <f t="shared" si="21"/>
        <v>9006.4700000000012</v>
      </c>
      <c r="O616" s="14">
        <f t="shared" si="20"/>
        <v>25993.53</v>
      </c>
    </row>
    <row r="617" spans="1:15" ht="24.75" customHeight="1" x14ac:dyDescent="0.25">
      <c r="A617" s="4">
        <v>609</v>
      </c>
      <c r="B617" s="4" t="s">
        <v>302</v>
      </c>
      <c r="C617" s="4" t="s">
        <v>1032</v>
      </c>
      <c r="D617" s="4" t="s">
        <v>151</v>
      </c>
      <c r="E617" s="4" t="s">
        <v>726</v>
      </c>
      <c r="F617" s="4" t="s">
        <v>733</v>
      </c>
      <c r="G617" s="14">
        <v>11000</v>
      </c>
      <c r="H617" s="4">
        <v>0</v>
      </c>
      <c r="I617" s="14">
        <v>11000</v>
      </c>
      <c r="J617" s="14">
        <v>315.7</v>
      </c>
      <c r="K617" s="14">
        <v>0</v>
      </c>
      <c r="L617" s="14">
        <v>334.4</v>
      </c>
      <c r="M617" s="14">
        <v>25</v>
      </c>
      <c r="N617" s="14">
        <f t="shared" si="21"/>
        <v>675.09999999999991</v>
      </c>
      <c r="O617" s="14">
        <f t="shared" si="20"/>
        <v>10324.9</v>
      </c>
    </row>
    <row r="618" spans="1:15" ht="24.75" customHeight="1" x14ac:dyDescent="0.25">
      <c r="A618" s="4">
        <v>610</v>
      </c>
      <c r="B618" s="4" t="s">
        <v>345</v>
      </c>
      <c r="C618" s="4" t="s">
        <v>1032</v>
      </c>
      <c r="D618" s="4" t="s">
        <v>151</v>
      </c>
      <c r="E618" s="4" t="s">
        <v>726</v>
      </c>
      <c r="F618" s="4" t="s">
        <v>733</v>
      </c>
      <c r="G618" s="14">
        <v>11000</v>
      </c>
      <c r="H618" s="4">
        <v>0</v>
      </c>
      <c r="I618" s="14">
        <v>11000</v>
      </c>
      <c r="J618" s="14">
        <v>315.7</v>
      </c>
      <c r="K618" s="14">
        <v>0</v>
      </c>
      <c r="L618" s="14">
        <v>334.4</v>
      </c>
      <c r="M618" s="14">
        <v>2697.21</v>
      </c>
      <c r="N618" s="14">
        <f t="shared" si="21"/>
        <v>3347.31</v>
      </c>
      <c r="O618" s="14">
        <f t="shared" si="20"/>
        <v>7652.6900000000005</v>
      </c>
    </row>
    <row r="619" spans="1:15" ht="24.75" customHeight="1" x14ac:dyDescent="0.25">
      <c r="A619" s="4">
        <v>611</v>
      </c>
      <c r="B619" s="4" t="s">
        <v>353</v>
      </c>
      <c r="C619" s="4" t="s">
        <v>1032</v>
      </c>
      <c r="D619" s="4" t="s">
        <v>354</v>
      </c>
      <c r="E619" s="4" t="s">
        <v>726</v>
      </c>
      <c r="F619" s="4" t="s">
        <v>733</v>
      </c>
      <c r="G619" s="14">
        <v>11000</v>
      </c>
      <c r="H619" s="4">
        <v>0</v>
      </c>
      <c r="I619" s="14">
        <v>11000</v>
      </c>
      <c r="J619" s="14">
        <v>315.7</v>
      </c>
      <c r="K619" s="14">
        <v>0</v>
      </c>
      <c r="L619" s="14">
        <v>334.4</v>
      </c>
      <c r="M619" s="14">
        <v>25</v>
      </c>
      <c r="N619" s="14">
        <f t="shared" si="21"/>
        <v>675.09999999999991</v>
      </c>
      <c r="O619" s="14">
        <f t="shared" si="20"/>
        <v>10324.9</v>
      </c>
    </row>
    <row r="620" spans="1:15" ht="24.75" customHeight="1" x14ac:dyDescent="0.25">
      <c r="A620" s="4">
        <v>612</v>
      </c>
      <c r="B620" s="4" t="s">
        <v>367</v>
      </c>
      <c r="C620" s="4" t="s">
        <v>1032</v>
      </c>
      <c r="D620" s="4" t="s">
        <v>151</v>
      </c>
      <c r="E620" s="4" t="s">
        <v>726</v>
      </c>
      <c r="F620" s="4" t="s">
        <v>733</v>
      </c>
      <c r="G620" s="14">
        <v>11000</v>
      </c>
      <c r="H620" s="4">
        <v>0</v>
      </c>
      <c r="I620" s="14">
        <v>11000</v>
      </c>
      <c r="J620" s="14">
        <v>315.7</v>
      </c>
      <c r="K620" s="14">
        <v>0</v>
      </c>
      <c r="L620" s="14">
        <v>334.4</v>
      </c>
      <c r="M620" s="14">
        <v>25</v>
      </c>
      <c r="N620" s="14">
        <f t="shared" si="21"/>
        <v>675.09999999999991</v>
      </c>
      <c r="O620" s="14">
        <f t="shared" si="20"/>
        <v>10324.9</v>
      </c>
    </row>
    <row r="621" spans="1:15" ht="24.75" customHeight="1" x14ac:dyDescent="0.25">
      <c r="A621" s="4">
        <v>613</v>
      </c>
      <c r="B621" s="4" t="s">
        <v>385</v>
      </c>
      <c r="C621" s="4" t="s">
        <v>1032</v>
      </c>
      <c r="D621" s="4" t="s">
        <v>291</v>
      </c>
      <c r="E621" s="4" t="s">
        <v>726</v>
      </c>
      <c r="F621" s="4" t="s">
        <v>733</v>
      </c>
      <c r="G621" s="14">
        <v>11000</v>
      </c>
      <c r="H621" s="4">
        <v>0</v>
      </c>
      <c r="I621" s="14">
        <v>11000</v>
      </c>
      <c r="J621" s="14">
        <v>315.7</v>
      </c>
      <c r="K621" s="14">
        <v>0</v>
      </c>
      <c r="L621" s="14">
        <v>334.4</v>
      </c>
      <c r="M621" s="14">
        <v>25</v>
      </c>
      <c r="N621" s="14">
        <f t="shared" si="21"/>
        <v>675.09999999999991</v>
      </c>
      <c r="O621" s="14">
        <f t="shared" si="20"/>
        <v>10324.9</v>
      </c>
    </row>
    <row r="622" spans="1:15" ht="24.75" customHeight="1" x14ac:dyDescent="0.25">
      <c r="A622" s="4">
        <v>614</v>
      </c>
      <c r="B622" s="4" t="s">
        <v>386</v>
      </c>
      <c r="C622" s="4" t="s">
        <v>1032</v>
      </c>
      <c r="D622" s="4" t="s">
        <v>151</v>
      </c>
      <c r="E622" s="4" t="s">
        <v>726</v>
      </c>
      <c r="F622" s="4" t="s">
        <v>733</v>
      </c>
      <c r="G622" s="14">
        <v>11000</v>
      </c>
      <c r="H622" s="4">
        <v>0</v>
      </c>
      <c r="I622" s="14">
        <v>11000</v>
      </c>
      <c r="J622" s="14">
        <v>315.7</v>
      </c>
      <c r="K622" s="14">
        <v>0</v>
      </c>
      <c r="L622" s="14">
        <v>334.4</v>
      </c>
      <c r="M622" s="14">
        <v>725</v>
      </c>
      <c r="N622" s="14">
        <f t="shared" si="21"/>
        <v>1375.1</v>
      </c>
      <c r="O622" s="14">
        <f t="shared" si="20"/>
        <v>9624.9</v>
      </c>
    </row>
    <row r="623" spans="1:15" ht="24.75" customHeight="1" x14ac:dyDescent="0.25">
      <c r="A623" s="4">
        <v>615</v>
      </c>
      <c r="B623" s="4" t="s">
        <v>390</v>
      </c>
      <c r="C623" s="4" t="s">
        <v>1032</v>
      </c>
      <c r="D623" s="4" t="s">
        <v>36</v>
      </c>
      <c r="E623" s="4" t="s">
        <v>725</v>
      </c>
      <c r="F623" s="4" t="s">
        <v>734</v>
      </c>
      <c r="G623" s="14">
        <v>50000</v>
      </c>
      <c r="H623" s="4">
        <v>0</v>
      </c>
      <c r="I623" s="14">
        <v>50000</v>
      </c>
      <c r="J623" s="14">
        <v>1435</v>
      </c>
      <c r="K623" s="14">
        <v>1854</v>
      </c>
      <c r="L623" s="14">
        <v>1520</v>
      </c>
      <c r="M623" s="14">
        <v>425</v>
      </c>
      <c r="N623" s="14">
        <f t="shared" si="21"/>
        <v>5234</v>
      </c>
      <c r="O623" s="14">
        <f t="shared" si="20"/>
        <v>44766</v>
      </c>
    </row>
    <row r="624" spans="1:15" ht="24.75" customHeight="1" x14ac:dyDescent="0.25">
      <c r="A624" s="4">
        <v>616</v>
      </c>
      <c r="B624" s="4" t="s">
        <v>392</v>
      </c>
      <c r="C624" s="4" t="s">
        <v>1032</v>
      </c>
      <c r="D624" s="4" t="s">
        <v>151</v>
      </c>
      <c r="E624" s="4" t="s">
        <v>726</v>
      </c>
      <c r="F624" s="4" t="s">
        <v>733</v>
      </c>
      <c r="G624" s="14">
        <v>11000</v>
      </c>
      <c r="H624" s="4">
        <v>0</v>
      </c>
      <c r="I624" s="14">
        <v>11000</v>
      </c>
      <c r="J624" s="14">
        <v>315.7</v>
      </c>
      <c r="K624" s="14">
        <v>0</v>
      </c>
      <c r="L624" s="14">
        <v>334.4</v>
      </c>
      <c r="M624" s="14">
        <v>25</v>
      </c>
      <c r="N624" s="14">
        <f t="shared" si="21"/>
        <v>675.09999999999991</v>
      </c>
      <c r="O624" s="14">
        <f t="shared" si="20"/>
        <v>10324.9</v>
      </c>
    </row>
    <row r="625" spans="1:15" ht="24.75" customHeight="1" x14ac:dyDescent="0.25">
      <c r="A625" s="4">
        <v>617</v>
      </c>
      <c r="B625" s="4" t="s">
        <v>394</v>
      </c>
      <c r="C625" s="4" t="s">
        <v>1032</v>
      </c>
      <c r="D625" s="4" t="s">
        <v>21</v>
      </c>
      <c r="E625" s="4" t="s">
        <v>727</v>
      </c>
      <c r="F625" s="4" t="s">
        <v>733</v>
      </c>
      <c r="G625" s="14">
        <v>50000</v>
      </c>
      <c r="H625" s="4">
        <v>0</v>
      </c>
      <c r="I625" s="14">
        <v>50000</v>
      </c>
      <c r="J625" s="14">
        <v>1435</v>
      </c>
      <c r="K625" s="14">
        <v>1615.89</v>
      </c>
      <c r="L625" s="14">
        <v>1520</v>
      </c>
      <c r="M625" s="31">
        <v>4747.38</v>
      </c>
      <c r="N625" s="14">
        <f t="shared" si="21"/>
        <v>9318.27</v>
      </c>
      <c r="O625" s="14">
        <f t="shared" si="20"/>
        <v>40681.729999999996</v>
      </c>
    </row>
    <row r="626" spans="1:15" ht="24.75" customHeight="1" x14ac:dyDescent="0.25">
      <c r="A626" s="4">
        <v>618</v>
      </c>
      <c r="B626" s="4" t="s">
        <v>417</v>
      </c>
      <c r="C626" s="4" t="s">
        <v>1032</v>
      </c>
      <c r="D626" s="4" t="s">
        <v>131</v>
      </c>
      <c r="E626" s="4" t="s">
        <v>726</v>
      </c>
      <c r="F626" s="4" t="s">
        <v>734</v>
      </c>
      <c r="G626" s="14">
        <v>11000</v>
      </c>
      <c r="H626" s="4">
        <v>0</v>
      </c>
      <c r="I626" s="14">
        <v>11000</v>
      </c>
      <c r="J626" s="14">
        <v>315.7</v>
      </c>
      <c r="K626" s="14">
        <v>0</v>
      </c>
      <c r="L626" s="14">
        <v>334.4</v>
      </c>
      <c r="M626" s="14">
        <v>1606.51</v>
      </c>
      <c r="N626" s="14">
        <f t="shared" si="21"/>
        <v>2256.6099999999997</v>
      </c>
      <c r="O626" s="14">
        <f t="shared" si="20"/>
        <v>8743.39</v>
      </c>
    </row>
    <row r="627" spans="1:15" ht="24.75" customHeight="1" x14ac:dyDescent="0.25">
      <c r="A627" s="4">
        <v>619</v>
      </c>
      <c r="B627" s="4" t="s">
        <v>444</v>
      </c>
      <c r="C627" s="4" t="s">
        <v>1032</v>
      </c>
      <c r="D627" s="4" t="s">
        <v>140</v>
      </c>
      <c r="E627" s="4" t="s">
        <v>726</v>
      </c>
      <c r="F627" s="4" t="s">
        <v>734</v>
      </c>
      <c r="G627" s="14">
        <v>11000</v>
      </c>
      <c r="H627" s="4">
        <v>0</v>
      </c>
      <c r="I627" s="14">
        <v>11000</v>
      </c>
      <c r="J627" s="14">
        <v>315.7</v>
      </c>
      <c r="K627" s="14">
        <v>0</v>
      </c>
      <c r="L627" s="14">
        <v>334.4</v>
      </c>
      <c r="M627" s="14">
        <v>25</v>
      </c>
      <c r="N627" s="14">
        <f t="shared" si="21"/>
        <v>675.09999999999991</v>
      </c>
      <c r="O627" s="14">
        <f t="shared" si="20"/>
        <v>10324.9</v>
      </c>
    </row>
    <row r="628" spans="1:15" ht="24.75" customHeight="1" x14ac:dyDescent="0.25">
      <c r="A628" s="4">
        <v>620</v>
      </c>
      <c r="B628" s="4" t="s">
        <v>446</v>
      </c>
      <c r="C628" s="4" t="s">
        <v>1032</v>
      </c>
      <c r="D628" s="4" t="s">
        <v>151</v>
      </c>
      <c r="E628" s="4" t="s">
        <v>726</v>
      </c>
      <c r="F628" s="4" t="s">
        <v>733</v>
      </c>
      <c r="G628" s="14">
        <v>11000</v>
      </c>
      <c r="H628" s="4">
        <v>0</v>
      </c>
      <c r="I628" s="14">
        <v>11000</v>
      </c>
      <c r="J628" s="14">
        <v>315.7</v>
      </c>
      <c r="K628" s="14">
        <v>0</v>
      </c>
      <c r="L628" s="14">
        <v>334.4</v>
      </c>
      <c r="M628" s="14">
        <v>2593.31</v>
      </c>
      <c r="N628" s="14">
        <f t="shared" si="21"/>
        <v>3243.41</v>
      </c>
      <c r="O628" s="14">
        <f t="shared" si="20"/>
        <v>7756.59</v>
      </c>
    </row>
    <row r="629" spans="1:15" ht="24.75" customHeight="1" x14ac:dyDescent="0.25">
      <c r="A629" s="4">
        <v>621</v>
      </c>
      <c r="B629" s="4" t="s">
        <v>460</v>
      </c>
      <c r="C629" s="4" t="s">
        <v>1032</v>
      </c>
      <c r="D629" s="4" t="s">
        <v>151</v>
      </c>
      <c r="E629" s="4" t="s">
        <v>726</v>
      </c>
      <c r="F629" s="4" t="s">
        <v>733</v>
      </c>
      <c r="G629" s="14">
        <v>11000</v>
      </c>
      <c r="H629" s="4">
        <v>0</v>
      </c>
      <c r="I629" s="14">
        <v>11000</v>
      </c>
      <c r="J629" s="14">
        <v>315.7</v>
      </c>
      <c r="K629" s="14">
        <v>0</v>
      </c>
      <c r="L629" s="14">
        <v>334.4</v>
      </c>
      <c r="M629" s="14">
        <v>25</v>
      </c>
      <c r="N629" s="14">
        <f t="shared" si="21"/>
        <v>675.09999999999991</v>
      </c>
      <c r="O629" s="14">
        <f t="shared" si="20"/>
        <v>10324.9</v>
      </c>
    </row>
    <row r="630" spans="1:15" ht="24.75" customHeight="1" x14ac:dyDescent="0.25">
      <c r="A630" s="4">
        <v>622</v>
      </c>
      <c r="B630" s="4" t="s">
        <v>478</v>
      </c>
      <c r="C630" s="4" t="s">
        <v>1032</v>
      </c>
      <c r="D630" s="4" t="s">
        <v>151</v>
      </c>
      <c r="E630" s="4" t="s">
        <v>726</v>
      </c>
      <c r="F630" s="4" t="s">
        <v>734</v>
      </c>
      <c r="G630" s="14">
        <v>11000</v>
      </c>
      <c r="H630" s="4">
        <v>0</v>
      </c>
      <c r="I630" s="14">
        <v>11000</v>
      </c>
      <c r="J630" s="14">
        <v>315.7</v>
      </c>
      <c r="K630" s="14">
        <v>0</v>
      </c>
      <c r="L630" s="14">
        <v>334.4</v>
      </c>
      <c r="M630" s="14">
        <v>25</v>
      </c>
      <c r="N630" s="14">
        <f t="shared" si="21"/>
        <v>675.09999999999991</v>
      </c>
      <c r="O630" s="14">
        <f t="shared" si="20"/>
        <v>10324.9</v>
      </c>
    </row>
    <row r="631" spans="1:15" ht="24.75" customHeight="1" x14ac:dyDescent="0.25">
      <c r="A631" s="4">
        <v>623</v>
      </c>
      <c r="B631" s="4" t="s">
        <v>493</v>
      </c>
      <c r="C631" s="4" t="s">
        <v>1032</v>
      </c>
      <c r="D631" s="4" t="s">
        <v>147</v>
      </c>
      <c r="E631" s="4" t="s">
        <v>726</v>
      </c>
      <c r="F631" s="4" t="s">
        <v>734</v>
      </c>
      <c r="G631" s="14">
        <v>11000</v>
      </c>
      <c r="H631" s="4">
        <v>0</v>
      </c>
      <c r="I631" s="14">
        <v>11000</v>
      </c>
      <c r="J631" s="14">
        <v>315.7</v>
      </c>
      <c r="K631" s="14">
        <v>0</v>
      </c>
      <c r="L631" s="14">
        <v>334.4</v>
      </c>
      <c r="M631" s="14">
        <v>25</v>
      </c>
      <c r="N631" s="14">
        <f t="shared" si="21"/>
        <v>675.09999999999991</v>
      </c>
      <c r="O631" s="14">
        <f t="shared" si="20"/>
        <v>10324.9</v>
      </c>
    </row>
    <row r="632" spans="1:15" ht="24.75" customHeight="1" x14ac:dyDescent="0.25">
      <c r="A632" s="4">
        <v>624</v>
      </c>
      <c r="B632" s="4" t="s">
        <v>521</v>
      </c>
      <c r="C632" s="4" t="s">
        <v>1032</v>
      </c>
      <c r="D632" s="4" t="s">
        <v>291</v>
      </c>
      <c r="E632" s="4" t="s">
        <v>726</v>
      </c>
      <c r="F632" s="4" t="s">
        <v>733</v>
      </c>
      <c r="G632" s="14">
        <v>11000</v>
      </c>
      <c r="H632" s="4">
        <v>0</v>
      </c>
      <c r="I632" s="14">
        <v>11000</v>
      </c>
      <c r="J632" s="14">
        <v>315.7</v>
      </c>
      <c r="K632" s="14">
        <v>0</v>
      </c>
      <c r="L632" s="14">
        <v>334.4</v>
      </c>
      <c r="M632" s="14">
        <v>25</v>
      </c>
      <c r="N632" s="14">
        <f t="shared" si="21"/>
        <v>675.09999999999991</v>
      </c>
      <c r="O632" s="14">
        <f t="shared" si="20"/>
        <v>10324.9</v>
      </c>
    </row>
    <row r="633" spans="1:15" ht="24.75" customHeight="1" x14ac:dyDescent="0.25">
      <c r="A633" s="4">
        <v>625</v>
      </c>
      <c r="B633" s="4" t="s">
        <v>523</v>
      </c>
      <c r="C633" s="4" t="s">
        <v>1032</v>
      </c>
      <c r="D633" s="4" t="s">
        <v>524</v>
      </c>
      <c r="E633" s="4" t="s">
        <v>726</v>
      </c>
      <c r="F633" s="4" t="s">
        <v>733</v>
      </c>
      <c r="G633" s="14">
        <v>15000</v>
      </c>
      <c r="H633" s="4">
        <v>0</v>
      </c>
      <c r="I633" s="14">
        <v>15000</v>
      </c>
      <c r="J633" s="14">
        <v>430.5</v>
      </c>
      <c r="K633" s="14">
        <v>0</v>
      </c>
      <c r="L633" s="14">
        <v>456</v>
      </c>
      <c r="M633" s="14">
        <v>955</v>
      </c>
      <c r="N633" s="14">
        <f t="shared" si="21"/>
        <v>1841.5</v>
      </c>
      <c r="O633" s="14">
        <f t="shared" si="20"/>
        <v>13158.5</v>
      </c>
    </row>
    <row r="634" spans="1:15" ht="24.75" customHeight="1" x14ac:dyDescent="0.25">
      <c r="A634" s="4">
        <v>626</v>
      </c>
      <c r="B634" s="4" t="s">
        <v>1002</v>
      </c>
      <c r="C634" s="4" t="s">
        <v>1032</v>
      </c>
      <c r="D634" s="4" t="s">
        <v>291</v>
      </c>
      <c r="E634" s="4" t="s">
        <v>726</v>
      </c>
      <c r="F634" s="4" t="s">
        <v>733</v>
      </c>
      <c r="G634" s="14">
        <v>11000</v>
      </c>
      <c r="H634" s="4">
        <v>0</v>
      </c>
      <c r="I634" s="14">
        <f>+G634+H634</f>
        <v>11000</v>
      </c>
      <c r="J634" s="14">
        <v>315.7</v>
      </c>
      <c r="K634" s="14">
        <v>0</v>
      </c>
      <c r="L634" s="14">
        <v>334.4</v>
      </c>
      <c r="M634" s="14">
        <v>25</v>
      </c>
      <c r="N634" s="14">
        <f t="shared" si="21"/>
        <v>675.09999999999991</v>
      </c>
      <c r="O634" s="14">
        <f t="shared" si="20"/>
        <v>10324.9</v>
      </c>
    </row>
    <row r="635" spans="1:15" ht="24.75" customHeight="1" x14ac:dyDescent="0.25">
      <c r="A635" s="4">
        <v>627</v>
      </c>
      <c r="B635" s="4" t="s">
        <v>576</v>
      </c>
      <c r="C635" s="4" t="s">
        <v>1032</v>
      </c>
      <c r="D635" s="4" t="s">
        <v>151</v>
      </c>
      <c r="E635" s="4" t="s">
        <v>726</v>
      </c>
      <c r="F635" s="4" t="s">
        <v>733</v>
      </c>
      <c r="G635" s="14">
        <v>11000</v>
      </c>
      <c r="H635" s="4">
        <v>0</v>
      </c>
      <c r="I635" s="14">
        <v>11000</v>
      </c>
      <c r="J635" s="14">
        <v>315.7</v>
      </c>
      <c r="K635" s="14">
        <v>0</v>
      </c>
      <c r="L635" s="14">
        <v>334.4</v>
      </c>
      <c r="M635" s="14">
        <v>25</v>
      </c>
      <c r="N635" s="14">
        <f t="shared" si="21"/>
        <v>675.09999999999991</v>
      </c>
      <c r="O635" s="14">
        <f t="shared" si="20"/>
        <v>10324.9</v>
      </c>
    </row>
    <row r="636" spans="1:15" ht="24.75" customHeight="1" x14ac:dyDescent="0.25">
      <c r="A636" s="4">
        <v>628</v>
      </c>
      <c r="B636" s="4" t="s">
        <v>640</v>
      </c>
      <c r="C636" s="4" t="s">
        <v>1032</v>
      </c>
      <c r="D636" s="4" t="s">
        <v>329</v>
      </c>
      <c r="E636" s="4" t="s">
        <v>727</v>
      </c>
      <c r="F636" s="4" t="s">
        <v>733</v>
      </c>
      <c r="G636" s="14">
        <v>25000</v>
      </c>
      <c r="H636" s="4">
        <v>0</v>
      </c>
      <c r="I636" s="14">
        <v>25000</v>
      </c>
      <c r="J636" s="14">
        <v>717.5</v>
      </c>
      <c r="K636" s="14">
        <v>0</v>
      </c>
      <c r="L636" s="14">
        <v>760</v>
      </c>
      <c r="M636" s="14">
        <v>25</v>
      </c>
      <c r="N636" s="14">
        <f t="shared" si="21"/>
        <v>1502.5</v>
      </c>
      <c r="O636" s="14">
        <f t="shared" si="20"/>
        <v>23497.5</v>
      </c>
    </row>
    <row r="637" spans="1:15" ht="24.75" customHeight="1" x14ac:dyDescent="0.25">
      <c r="A637" s="4">
        <v>629</v>
      </c>
      <c r="B637" s="4" t="s">
        <v>645</v>
      </c>
      <c r="C637" s="4" t="s">
        <v>1032</v>
      </c>
      <c r="D637" s="4" t="s">
        <v>151</v>
      </c>
      <c r="E637" s="4" t="s">
        <v>726</v>
      </c>
      <c r="F637" s="4" t="s">
        <v>733</v>
      </c>
      <c r="G637" s="14">
        <v>11000</v>
      </c>
      <c r="H637" s="4">
        <v>0</v>
      </c>
      <c r="I637" s="14">
        <v>11000</v>
      </c>
      <c r="J637" s="14">
        <v>315.7</v>
      </c>
      <c r="K637" s="14">
        <v>0</v>
      </c>
      <c r="L637" s="14">
        <v>334.4</v>
      </c>
      <c r="M637" s="14">
        <v>25</v>
      </c>
      <c r="N637" s="14">
        <f t="shared" si="21"/>
        <v>675.09999999999991</v>
      </c>
      <c r="O637" s="14">
        <f t="shared" si="20"/>
        <v>10324.9</v>
      </c>
    </row>
    <row r="638" spans="1:15" ht="24.75" customHeight="1" x14ac:dyDescent="0.25">
      <c r="A638" s="4">
        <v>630</v>
      </c>
      <c r="B638" s="4" t="s">
        <v>651</v>
      </c>
      <c r="C638" s="4" t="s">
        <v>1032</v>
      </c>
      <c r="D638" s="4" t="s">
        <v>131</v>
      </c>
      <c r="E638" s="4" t="s">
        <v>726</v>
      </c>
      <c r="F638" s="4" t="s">
        <v>734</v>
      </c>
      <c r="G638" s="14">
        <v>11000</v>
      </c>
      <c r="H638" s="4">
        <v>0</v>
      </c>
      <c r="I638" s="14">
        <v>11000</v>
      </c>
      <c r="J638" s="14">
        <v>315.7</v>
      </c>
      <c r="K638" s="14">
        <v>0</v>
      </c>
      <c r="L638" s="14">
        <v>334.4</v>
      </c>
      <c r="M638" s="31">
        <v>8129.98</v>
      </c>
      <c r="N638" s="14">
        <f t="shared" si="21"/>
        <v>8780.08</v>
      </c>
      <c r="O638" s="14">
        <f t="shared" si="20"/>
        <v>2219.92</v>
      </c>
    </row>
    <row r="639" spans="1:15" ht="24.75" customHeight="1" x14ac:dyDescent="0.25">
      <c r="A639" s="4">
        <v>631</v>
      </c>
      <c r="B639" s="4" t="s">
        <v>655</v>
      </c>
      <c r="C639" s="4" t="s">
        <v>1032</v>
      </c>
      <c r="D639" s="4" t="s">
        <v>21</v>
      </c>
      <c r="E639" s="4" t="s">
        <v>725</v>
      </c>
      <c r="F639" s="4" t="s">
        <v>733</v>
      </c>
      <c r="G639" s="14">
        <v>50000</v>
      </c>
      <c r="H639" s="4">
        <v>0</v>
      </c>
      <c r="I639" s="14">
        <v>50000</v>
      </c>
      <c r="J639" s="14">
        <v>1435</v>
      </c>
      <c r="K639" s="14">
        <v>1377.79</v>
      </c>
      <c r="L639" s="14">
        <v>1520</v>
      </c>
      <c r="M639" s="31">
        <v>3599.76</v>
      </c>
      <c r="N639" s="14">
        <f t="shared" si="21"/>
        <v>7932.55</v>
      </c>
      <c r="O639" s="14">
        <f t="shared" si="20"/>
        <v>42067.45</v>
      </c>
    </row>
    <row r="640" spans="1:15" ht="24.75" customHeight="1" x14ac:dyDescent="0.25">
      <c r="A640" s="4">
        <v>632</v>
      </c>
      <c r="B640" s="4" t="s">
        <v>656</v>
      </c>
      <c r="C640" s="4" t="s">
        <v>1032</v>
      </c>
      <c r="D640" s="4" t="s">
        <v>151</v>
      </c>
      <c r="E640" s="4" t="s">
        <v>726</v>
      </c>
      <c r="F640" s="4" t="s">
        <v>733</v>
      </c>
      <c r="G640" s="14">
        <v>30000</v>
      </c>
      <c r="H640" s="4">
        <v>0</v>
      </c>
      <c r="I640" s="14">
        <v>30000</v>
      </c>
      <c r="J640" s="14">
        <v>861</v>
      </c>
      <c r="K640" s="14">
        <v>0</v>
      </c>
      <c r="L640" s="14">
        <v>912</v>
      </c>
      <c r="M640" s="14">
        <v>1525</v>
      </c>
      <c r="N640" s="14">
        <f t="shared" si="21"/>
        <v>3298</v>
      </c>
      <c r="O640" s="14">
        <f t="shared" si="20"/>
        <v>26702</v>
      </c>
    </row>
    <row r="641" spans="1:15" ht="24.75" customHeight="1" x14ac:dyDescent="0.25">
      <c r="A641" s="4">
        <v>633</v>
      </c>
      <c r="B641" s="4" t="s">
        <v>657</v>
      </c>
      <c r="C641" s="4" t="s">
        <v>1032</v>
      </c>
      <c r="D641" s="4" t="s">
        <v>21</v>
      </c>
      <c r="E641" s="4" t="s">
        <v>727</v>
      </c>
      <c r="F641" s="4" t="s">
        <v>734</v>
      </c>
      <c r="G641" s="14">
        <v>35000</v>
      </c>
      <c r="H641" s="4">
        <v>0</v>
      </c>
      <c r="I641" s="14">
        <v>35000</v>
      </c>
      <c r="J641" s="14">
        <v>1004.5</v>
      </c>
      <c r="K641" s="14">
        <v>0</v>
      </c>
      <c r="L641" s="14">
        <v>1064</v>
      </c>
      <c r="M641" s="14">
        <v>5187.38</v>
      </c>
      <c r="N641" s="14">
        <f t="shared" si="21"/>
        <v>7255.88</v>
      </c>
      <c r="O641" s="14">
        <f t="shared" si="20"/>
        <v>27744.12</v>
      </c>
    </row>
    <row r="642" spans="1:15" ht="24.75" customHeight="1" x14ac:dyDescent="0.25">
      <c r="A642" s="4">
        <v>634</v>
      </c>
      <c r="B642" s="4" t="s">
        <v>663</v>
      </c>
      <c r="C642" s="4" t="s">
        <v>1032</v>
      </c>
      <c r="D642" s="4" t="s">
        <v>21</v>
      </c>
      <c r="E642" s="4" t="s">
        <v>725</v>
      </c>
      <c r="F642" s="4" t="s">
        <v>733</v>
      </c>
      <c r="G642" s="14">
        <v>50000</v>
      </c>
      <c r="H642" s="4">
        <v>0</v>
      </c>
      <c r="I642" s="14">
        <v>50000</v>
      </c>
      <c r="J642" s="14">
        <v>1435</v>
      </c>
      <c r="K642" s="14">
        <v>1615.89</v>
      </c>
      <c r="L642" s="14">
        <v>1520</v>
      </c>
      <c r="M642" s="31">
        <v>2012.38</v>
      </c>
      <c r="N642" s="14">
        <f t="shared" si="21"/>
        <v>6583.27</v>
      </c>
      <c r="O642" s="14">
        <f t="shared" si="20"/>
        <v>43416.729999999996</v>
      </c>
    </row>
    <row r="643" spans="1:15" ht="24.75" customHeight="1" x14ac:dyDescent="0.25">
      <c r="A643" s="4">
        <v>635</v>
      </c>
      <c r="B643" s="4" t="s">
        <v>674</v>
      </c>
      <c r="C643" s="4" t="s">
        <v>1032</v>
      </c>
      <c r="D643" s="4" t="s">
        <v>151</v>
      </c>
      <c r="E643" s="4" t="s">
        <v>726</v>
      </c>
      <c r="F643" s="4" t="s">
        <v>733</v>
      </c>
      <c r="G643" s="14">
        <v>11000</v>
      </c>
      <c r="H643" s="4">
        <v>0</v>
      </c>
      <c r="I643" s="14">
        <v>11000</v>
      </c>
      <c r="J643" s="14">
        <v>315.7</v>
      </c>
      <c r="K643" s="14">
        <v>0</v>
      </c>
      <c r="L643" s="14">
        <v>334.4</v>
      </c>
      <c r="M643" s="14">
        <v>25</v>
      </c>
      <c r="N643" s="14">
        <f t="shared" si="21"/>
        <v>675.09999999999991</v>
      </c>
      <c r="O643" s="14">
        <f t="shared" si="20"/>
        <v>10324.9</v>
      </c>
    </row>
    <row r="644" spans="1:15" ht="24.75" customHeight="1" x14ac:dyDescent="0.25">
      <c r="A644" s="4">
        <v>636</v>
      </c>
      <c r="B644" s="4" t="s">
        <v>700</v>
      </c>
      <c r="C644" s="4" t="s">
        <v>1032</v>
      </c>
      <c r="D644" s="4" t="s">
        <v>36</v>
      </c>
      <c r="E644" s="4" t="s">
        <v>727</v>
      </c>
      <c r="F644" s="4" t="s">
        <v>733</v>
      </c>
      <c r="G644" s="14">
        <v>50000</v>
      </c>
      <c r="H644" s="4">
        <v>0</v>
      </c>
      <c r="I644" s="14">
        <v>50000</v>
      </c>
      <c r="J644" s="14">
        <v>1435</v>
      </c>
      <c r="K644" s="14">
        <v>1854</v>
      </c>
      <c r="L644" s="14">
        <v>1520</v>
      </c>
      <c r="M644" s="31">
        <v>6367.75</v>
      </c>
      <c r="N644" s="14">
        <f t="shared" si="21"/>
        <v>11176.75</v>
      </c>
      <c r="O644" s="14">
        <f t="shared" si="20"/>
        <v>38823.25</v>
      </c>
    </row>
    <row r="645" spans="1:15" ht="24.75" customHeight="1" x14ac:dyDescent="0.25">
      <c r="A645" s="4">
        <v>637</v>
      </c>
      <c r="B645" s="4" t="s">
        <v>709</v>
      </c>
      <c r="C645" s="4" t="s">
        <v>1032</v>
      </c>
      <c r="D645" s="4" t="s">
        <v>140</v>
      </c>
      <c r="E645" s="4" t="s">
        <v>726</v>
      </c>
      <c r="F645" s="4" t="s">
        <v>733</v>
      </c>
      <c r="G645" s="14">
        <v>11000</v>
      </c>
      <c r="H645" s="4">
        <v>0</v>
      </c>
      <c r="I645" s="14">
        <v>11000</v>
      </c>
      <c r="J645" s="14">
        <v>315.7</v>
      </c>
      <c r="K645" s="14">
        <v>0</v>
      </c>
      <c r="L645" s="14">
        <v>334.4</v>
      </c>
      <c r="M645" s="14">
        <v>25</v>
      </c>
      <c r="N645" s="14">
        <f t="shared" si="21"/>
        <v>675.09999999999991</v>
      </c>
      <c r="O645" s="14">
        <f t="shared" si="20"/>
        <v>10324.9</v>
      </c>
    </row>
    <row r="646" spans="1:15" ht="24.75" customHeight="1" x14ac:dyDescent="0.25">
      <c r="A646" s="4">
        <v>638</v>
      </c>
      <c r="B646" s="4" t="s">
        <v>714</v>
      </c>
      <c r="C646" s="4" t="s">
        <v>1032</v>
      </c>
      <c r="D646" s="4" t="s">
        <v>21</v>
      </c>
      <c r="E646" s="4" t="s">
        <v>727</v>
      </c>
      <c r="F646" s="4" t="s">
        <v>734</v>
      </c>
      <c r="G646" s="14">
        <v>50000</v>
      </c>
      <c r="H646" s="4">
        <v>0</v>
      </c>
      <c r="I646" s="14">
        <v>50000</v>
      </c>
      <c r="J646" s="14">
        <v>1435</v>
      </c>
      <c r="K646" s="14">
        <v>1615.89</v>
      </c>
      <c r="L646" s="14">
        <v>1520</v>
      </c>
      <c r="M646" s="31">
        <v>3472.38</v>
      </c>
      <c r="N646" s="14">
        <f t="shared" si="21"/>
        <v>8043.27</v>
      </c>
      <c r="O646" s="14">
        <f t="shared" si="20"/>
        <v>41956.729999999996</v>
      </c>
    </row>
    <row r="647" spans="1:15" ht="24.75" customHeight="1" x14ac:dyDescent="0.25">
      <c r="A647" s="4">
        <v>639</v>
      </c>
      <c r="B647" s="4" t="s">
        <v>1278</v>
      </c>
      <c r="C647" s="4" t="s">
        <v>1032</v>
      </c>
      <c r="D647" s="4" t="s">
        <v>291</v>
      </c>
      <c r="E647" s="4" t="s">
        <v>726</v>
      </c>
      <c r="F647" s="4" t="s">
        <v>733</v>
      </c>
      <c r="G647" s="14">
        <v>11000</v>
      </c>
      <c r="H647" s="4">
        <v>0</v>
      </c>
      <c r="I647" s="14">
        <v>11000</v>
      </c>
      <c r="J647" s="14">
        <v>315.7</v>
      </c>
      <c r="K647" s="14">
        <v>0</v>
      </c>
      <c r="L647" s="14">
        <v>334.4</v>
      </c>
      <c r="M647" s="14">
        <v>25</v>
      </c>
      <c r="N647" s="14">
        <f t="shared" si="21"/>
        <v>675.09999999999991</v>
      </c>
      <c r="O647" s="14">
        <f t="shared" ref="O647:O709" si="22">+G647-N647</f>
        <v>10324.9</v>
      </c>
    </row>
    <row r="648" spans="1:15" ht="24.75" customHeight="1" x14ac:dyDescent="0.25">
      <c r="A648" s="4">
        <v>640</v>
      </c>
      <c r="B648" s="4" t="s">
        <v>746</v>
      </c>
      <c r="C648" s="4" t="s">
        <v>1032</v>
      </c>
      <c r="D648" s="4" t="s">
        <v>329</v>
      </c>
      <c r="E648" s="4" t="s">
        <v>726</v>
      </c>
      <c r="F648" s="4" t="s">
        <v>733</v>
      </c>
      <c r="G648" s="14">
        <v>21000</v>
      </c>
      <c r="H648" s="4">
        <v>0</v>
      </c>
      <c r="I648" s="14">
        <v>21000</v>
      </c>
      <c r="J648" s="14">
        <f>+G648*2.87%</f>
        <v>602.70000000000005</v>
      </c>
      <c r="K648" s="14">
        <v>0</v>
      </c>
      <c r="L648" s="14">
        <f>+G648*3.04%</f>
        <v>638.4</v>
      </c>
      <c r="M648" s="14">
        <v>25</v>
      </c>
      <c r="N648" s="14">
        <f t="shared" si="21"/>
        <v>1266.0999999999999</v>
      </c>
      <c r="O648" s="14">
        <f t="shared" si="22"/>
        <v>19733.900000000001</v>
      </c>
    </row>
    <row r="649" spans="1:15" ht="24.75" customHeight="1" x14ac:dyDescent="0.25">
      <c r="A649" s="4">
        <v>641</v>
      </c>
      <c r="B649" t="s">
        <v>1298</v>
      </c>
      <c r="C649" s="4" t="s">
        <v>1032</v>
      </c>
      <c r="D649" t="s">
        <v>291</v>
      </c>
      <c r="E649" s="4" t="s">
        <v>726</v>
      </c>
      <c r="F649" s="4" t="s">
        <v>733</v>
      </c>
      <c r="G649" s="14">
        <v>11000</v>
      </c>
      <c r="H649" s="4">
        <v>0</v>
      </c>
      <c r="I649" s="14">
        <v>11000</v>
      </c>
      <c r="J649" s="14">
        <v>315.7</v>
      </c>
      <c r="K649" s="14">
        <v>0</v>
      </c>
      <c r="L649" s="14">
        <v>334.4</v>
      </c>
      <c r="M649" s="14">
        <v>25</v>
      </c>
      <c r="N649" s="14">
        <f t="shared" si="21"/>
        <v>675.09999999999991</v>
      </c>
      <c r="O649" s="14">
        <f t="shared" si="22"/>
        <v>10324.9</v>
      </c>
    </row>
    <row r="650" spans="1:15" ht="24.75" customHeight="1" x14ac:dyDescent="0.25">
      <c r="A650" s="4">
        <v>642</v>
      </c>
      <c r="B650" t="s">
        <v>1309</v>
      </c>
      <c r="C650" s="4" t="s">
        <v>1032</v>
      </c>
      <c r="D650" t="s">
        <v>291</v>
      </c>
      <c r="E650" s="4" t="s">
        <v>726</v>
      </c>
      <c r="F650" s="4" t="s">
        <v>733</v>
      </c>
      <c r="G650" s="14">
        <v>11000</v>
      </c>
      <c r="H650" s="4">
        <v>0</v>
      </c>
      <c r="I650" s="14">
        <v>11000</v>
      </c>
      <c r="J650" s="14">
        <v>315.7</v>
      </c>
      <c r="K650" s="14">
        <v>0</v>
      </c>
      <c r="L650" s="14">
        <v>334.4</v>
      </c>
      <c r="M650" s="14">
        <v>25</v>
      </c>
      <c r="N650" s="14">
        <f t="shared" si="21"/>
        <v>675.09999999999991</v>
      </c>
      <c r="O650" s="14">
        <f t="shared" si="22"/>
        <v>10324.9</v>
      </c>
    </row>
    <row r="651" spans="1:15" ht="24.75" customHeight="1" x14ac:dyDescent="0.25">
      <c r="A651" s="4">
        <v>643</v>
      </c>
      <c r="B651" t="s">
        <v>1308</v>
      </c>
      <c r="C651" s="4" t="s">
        <v>1032</v>
      </c>
      <c r="D651" t="s">
        <v>329</v>
      </c>
      <c r="E651" s="4" t="s">
        <v>726</v>
      </c>
      <c r="F651" s="4" t="s">
        <v>733</v>
      </c>
      <c r="G651" s="14">
        <v>30000</v>
      </c>
      <c r="H651" s="4">
        <v>0</v>
      </c>
      <c r="I651" s="14">
        <v>30000</v>
      </c>
      <c r="J651" s="14">
        <v>861</v>
      </c>
      <c r="K651" s="14">
        <v>0</v>
      </c>
      <c r="L651" s="14">
        <v>912</v>
      </c>
      <c r="M651" s="14">
        <v>25</v>
      </c>
      <c r="N651" s="14">
        <f t="shared" si="21"/>
        <v>1798</v>
      </c>
      <c r="O651" s="14">
        <f t="shared" si="22"/>
        <v>28202</v>
      </c>
    </row>
    <row r="652" spans="1:15" ht="24.75" customHeight="1" x14ac:dyDescent="0.25">
      <c r="A652" s="4">
        <v>644</v>
      </c>
      <c r="B652" t="s">
        <v>1324</v>
      </c>
      <c r="C652" s="4" t="s">
        <v>1032</v>
      </c>
      <c r="D652" t="s">
        <v>291</v>
      </c>
      <c r="E652" s="4" t="s">
        <v>726</v>
      </c>
      <c r="F652" s="4" t="s">
        <v>733</v>
      </c>
      <c r="G652" s="14">
        <v>11000</v>
      </c>
      <c r="H652" s="4">
        <v>0</v>
      </c>
      <c r="I652" s="14">
        <v>11000</v>
      </c>
      <c r="J652" s="14">
        <v>315.7</v>
      </c>
      <c r="K652" s="14">
        <v>0</v>
      </c>
      <c r="L652" s="14">
        <v>334.4</v>
      </c>
      <c r="M652" s="14">
        <v>25</v>
      </c>
      <c r="N652" s="14">
        <f>+J652+K652+L652+M652</f>
        <v>675.09999999999991</v>
      </c>
      <c r="O652" s="14">
        <f t="shared" si="22"/>
        <v>10324.9</v>
      </c>
    </row>
    <row r="653" spans="1:15" ht="24.75" customHeight="1" x14ac:dyDescent="0.25">
      <c r="A653" s="4">
        <v>645</v>
      </c>
      <c r="B653" t="s">
        <v>1345</v>
      </c>
      <c r="C653" s="4" t="s">
        <v>1032</v>
      </c>
      <c r="D653" t="s">
        <v>291</v>
      </c>
      <c r="E653" s="4" t="s">
        <v>726</v>
      </c>
      <c r="F653" s="4" t="s">
        <v>734</v>
      </c>
      <c r="G653" s="31">
        <v>11000</v>
      </c>
      <c r="H653">
        <v>0</v>
      </c>
      <c r="I653" s="31">
        <v>11000</v>
      </c>
      <c r="J653">
        <v>315.7</v>
      </c>
      <c r="K653" s="14">
        <v>0</v>
      </c>
      <c r="L653">
        <v>334.4</v>
      </c>
      <c r="M653">
        <v>25</v>
      </c>
      <c r="N653">
        <v>675.1</v>
      </c>
      <c r="O653" s="14">
        <f t="shared" si="22"/>
        <v>10324.9</v>
      </c>
    </row>
    <row r="654" spans="1:15" ht="24.75" customHeight="1" x14ac:dyDescent="0.25">
      <c r="A654" s="4">
        <v>646</v>
      </c>
      <c r="B654" t="s">
        <v>1346</v>
      </c>
      <c r="C654" s="4" t="s">
        <v>1032</v>
      </c>
      <c r="D654" t="s">
        <v>291</v>
      </c>
      <c r="E654" s="4" t="s">
        <v>726</v>
      </c>
      <c r="F654" s="4" t="s">
        <v>733</v>
      </c>
      <c r="G654" s="31">
        <v>11000</v>
      </c>
      <c r="H654">
        <v>0</v>
      </c>
      <c r="I654" s="31">
        <v>11000</v>
      </c>
      <c r="J654">
        <v>315.7</v>
      </c>
      <c r="K654" s="14">
        <v>0</v>
      </c>
      <c r="L654">
        <v>334.4</v>
      </c>
      <c r="M654">
        <v>25</v>
      </c>
      <c r="N654">
        <v>675.1</v>
      </c>
      <c r="O654" s="14">
        <f t="shared" si="22"/>
        <v>10324.9</v>
      </c>
    </row>
    <row r="655" spans="1:15" ht="24.75" customHeight="1" x14ac:dyDescent="0.25">
      <c r="A655" s="4">
        <v>647</v>
      </c>
      <c r="B655" t="s">
        <v>1347</v>
      </c>
      <c r="C655" s="4" t="s">
        <v>1032</v>
      </c>
      <c r="D655" t="s">
        <v>291</v>
      </c>
      <c r="E655" s="4" t="s">
        <v>726</v>
      </c>
      <c r="F655" s="4" t="s">
        <v>733</v>
      </c>
      <c r="G655" s="31">
        <v>11000</v>
      </c>
      <c r="H655">
        <v>0</v>
      </c>
      <c r="I655" s="31">
        <v>11000</v>
      </c>
      <c r="J655">
        <v>315.7</v>
      </c>
      <c r="K655" s="14">
        <v>0</v>
      </c>
      <c r="L655">
        <v>334.4</v>
      </c>
      <c r="M655">
        <v>25</v>
      </c>
      <c r="N655">
        <v>675.1</v>
      </c>
      <c r="O655" s="14">
        <f t="shared" si="22"/>
        <v>10324.9</v>
      </c>
    </row>
    <row r="656" spans="1:15" ht="24.75" customHeight="1" x14ac:dyDescent="0.25">
      <c r="A656" s="4">
        <v>648</v>
      </c>
      <c r="B656" t="s">
        <v>1348</v>
      </c>
      <c r="C656" s="4" t="s">
        <v>1032</v>
      </c>
      <c r="D656" t="s">
        <v>291</v>
      </c>
      <c r="E656" s="4" t="s">
        <v>726</v>
      </c>
      <c r="F656" s="4" t="s">
        <v>733</v>
      </c>
      <c r="G656" s="31">
        <v>11000</v>
      </c>
      <c r="H656">
        <v>0</v>
      </c>
      <c r="I656" s="31">
        <v>11000</v>
      </c>
      <c r="J656">
        <v>315.7</v>
      </c>
      <c r="K656" s="14">
        <v>0</v>
      </c>
      <c r="L656">
        <v>334.4</v>
      </c>
      <c r="M656">
        <v>25</v>
      </c>
      <c r="N656">
        <v>675.1</v>
      </c>
      <c r="O656" s="14">
        <f t="shared" si="22"/>
        <v>10324.9</v>
      </c>
    </row>
    <row r="657" spans="1:15" ht="24.75" customHeight="1" x14ac:dyDescent="0.25">
      <c r="A657" s="4">
        <v>649</v>
      </c>
      <c r="B657" t="s">
        <v>1349</v>
      </c>
      <c r="C657" s="4" t="s">
        <v>1032</v>
      </c>
      <c r="D657" t="s">
        <v>291</v>
      </c>
      <c r="E657" s="4" t="s">
        <v>726</v>
      </c>
      <c r="F657" s="4" t="s">
        <v>733</v>
      </c>
      <c r="G657" s="31">
        <v>11000</v>
      </c>
      <c r="H657">
        <v>0</v>
      </c>
      <c r="I657" s="31">
        <v>11000</v>
      </c>
      <c r="J657">
        <v>315.7</v>
      </c>
      <c r="K657" s="14">
        <v>0</v>
      </c>
      <c r="L657">
        <v>334.4</v>
      </c>
      <c r="M657">
        <v>755</v>
      </c>
      <c r="N657">
        <v>1405.1</v>
      </c>
      <c r="O657" s="14">
        <f t="shared" si="22"/>
        <v>9594.9</v>
      </c>
    </row>
    <row r="658" spans="1:15" ht="24.75" customHeight="1" x14ac:dyDescent="0.25">
      <c r="A658" s="4">
        <v>650</v>
      </c>
      <c r="B658" s="4" t="s">
        <v>68</v>
      </c>
      <c r="C658" s="4" t="s">
        <v>1114</v>
      </c>
      <c r="D658" s="4" t="s">
        <v>21</v>
      </c>
      <c r="E658" s="4" t="s">
        <v>727</v>
      </c>
      <c r="F658" s="4" t="s">
        <v>733</v>
      </c>
      <c r="G658" s="14">
        <v>50000</v>
      </c>
      <c r="H658" s="4">
        <v>0</v>
      </c>
      <c r="I658" s="14">
        <v>50000</v>
      </c>
      <c r="J658" s="14">
        <v>1435</v>
      </c>
      <c r="K658" s="14">
        <v>1854</v>
      </c>
      <c r="L658" s="14">
        <v>1520</v>
      </c>
      <c r="M658" s="14">
        <v>425</v>
      </c>
      <c r="N658" s="14">
        <f t="shared" si="21"/>
        <v>5234</v>
      </c>
      <c r="O658" s="14">
        <f t="shared" si="22"/>
        <v>44766</v>
      </c>
    </row>
    <row r="659" spans="1:15" ht="24.75" customHeight="1" x14ac:dyDescent="0.25">
      <c r="A659" s="4">
        <v>651</v>
      </c>
      <c r="B659" s="4" t="s">
        <v>146</v>
      </c>
      <c r="C659" s="4" t="s">
        <v>1114</v>
      </c>
      <c r="D659" s="4" t="s">
        <v>147</v>
      </c>
      <c r="E659" s="4" t="s">
        <v>726</v>
      </c>
      <c r="F659" s="4" t="s">
        <v>733</v>
      </c>
      <c r="G659" s="14">
        <v>11000</v>
      </c>
      <c r="H659" s="4">
        <v>0</v>
      </c>
      <c r="I659" s="14">
        <v>11000</v>
      </c>
      <c r="J659" s="14">
        <v>315.7</v>
      </c>
      <c r="K659" s="14">
        <v>0</v>
      </c>
      <c r="L659" s="14">
        <v>334.4</v>
      </c>
      <c r="M659" s="14">
        <v>25</v>
      </c>
      <c r="N659" s="14">
        <f t="shared" si="21"/>
        <v>675.09999999999991</v>
      </c>
      <c r="O659" s="14">
        <f t="shared" si="22"/>
        <v>10324.9</v>
      </c>
    </row>
    <row r="660" spans="1:15" ht="24.75" customHeight="1" x14ac:dyDescent="0.25">
      <c r="A660" s="4">
        <v>652</v>
      </c>
      <c r="B660" s="4" t="s">
        <v>97</v>
      </c>
      <c r="C660" s="4" t="s">
        <v>1114</v>
      </c>
      <c r="D660" s="4" t="s">
        <v>90</v>
      </c>
      <c r="E660" s="4" t="s">
        <v>725</v>
      </c>
      <c r="F660" s="4" t="s">
        <v>733</v>
      </c>
      <c r="G660" s="14">
        <v>50000</v>
      </c>
      <c r="H660" s="4">
        <v>0</v>
      </c>
      <c r="I660" s="14">
        <v>50000</v>
      </c>
      <c r="J660" s="14">
        <v>1435</v>
      </c>
      <c r="K660" s="14">
        <v>1615.89</v>
      </c>
      <c r="L660" s="14">
        <v>1520</v>
      </c>
      <c r="M660" s="31">
        <v>2112.38</v>
      </c>
      <c r="N660" s="14">
        <f t="shared" si="21"/>
        <v>6683.27</v>
      </c>
      <c r="O660" s="14">
        <f t="shared" si="22"/>
        <v>43316.729999999996</v>
      </c>
    </row>
    <row r="661" spans="1:15" ht="24.75" customHeight="1" x14ac:dyDescent="0.25">
      <c r="A661" s="4">
        <v>653</v>
      </c>
      <c r="B661" s="4" t="s">
        <v>990</v>
      </c>
      <c r="C661" s="4" t="s">
        <v>1114</v>
      </c>
      <c r="D661" s="4" t="s">
        <v>291</v>
      </c>
      <c r="E661" s="4" t="s">
        <v>726</v>
      </c>
      <c r="F661" s="4" t="s">
        <v>733</v>
      </c>
      <c r="G661" s="14">
        <v>11000</v>
      </c>
      <c r="H661" s="4">
        <v>0</v>
      </c>
      <c r="I661" s="14">
        <v>11000</v>
      </c>
      <c r="J661" s="14">
        <v>315.7</v>
      </c>
      <c r="K661" s="14">
        <v>0</v>
      </c>
      <c r="L661" s="14">
        <v>334.4</v>
      </c>
      <c r="M661" s="31">
        <v>4657.8599999999997</v>
      </c>
      <c r="N661" s="14">
        <f t="shared" si="21"/>
        <v>5307.9599999999991</v>
      </c>
      <c r="O661" s="14">
        <f t="shared" si="22"/>
        <v>5692.0400000000009</v>
      </c>
    </row>
    <row r="662" spans="1:15" ht="24.75" customHeight="1" x14ac:dyDescent="0.25">
      <c r="A662" s="4">
        <v>654</v>
      </c>
      <c r="B662" s="4" t="s">
        <v>182</v>
      </c>
      <c r="C662" s="4" t="s">
        <v>1114</v>
      </c>
      <c r="D662" s="4" t="s">
        <v>178</v>
      </c>
      <c r="E662" s="4" t="s">
        <v>727</v>
      </c>
      <c r="F662" s="4" t="s">
        <v>733</v>
      </c>
      <c r="G662" s="14">
        <v>22050</v>
      </c>
      <c r="H662" s="4">
        <v>0</v>
      </c>
      <c r="I662" s="14">
        <v>22050</v>
      </c>
      <c r="J662" s="14">
        <v>632.84</v>
      </c>
      <c r="K662" s="14">
        <v>0</v>
      </c>
      <c r="L662" s="14">
        <v>670.32</v>
      </c>
      <c r="M662" s="14">
        <v>25</v>
      </c>
      <c r="N662" s="14">
        <f t="shared" ref="N662:N732" si="23">+J662+K662+L662+M662</f>
        <v>1328.16</v>
      </c>
      <c r="O662" s="14">
        <f t="shared" si="22"/>
        <v>20721.84</v>
      </c>
    </row>
    <row r="663" spans="1:15" ht="24.75" customHeight="1" x14ac:dyDescent="0.25">
      <c r="A663" s="4">
        <v>655</v>
      </c>
      <c r="B663" s="4" t="s">
        <v>211</v>
      </c>
      <c r="C663" s="4" t="s">
        <v>1114</v>
      </c>
      <c r="D663" s="4" t="s">
        <v>140</v>
      </c>
      <c r="E663" s="4" t="s">
        <v>726</v>
      </c>
      <c r="F663" s="4" t="s">
        <v>733</v>
      </c>
      <c r="G663" s="14">
        <v>11000</v>
      </c>
      <c r="H663" s="4">
        <v>0</v>
      </c>
      <c r="I663" s="14">
        <v>11000</v>
      </c>
      <c r="J663" s="14">
        <v>315.7</v>
      </c>
      <c r="K663" s="14">
        <v>0</v>
      </c>
      <c r="L663" s="14">
        <v>334.4</v>
      </c>
      <c r="M663" s="14">
        <v>25</v>
      </c>
      <c r="N663" s="14">
        <f t="shared" si="23"/>
        <v>675.09999999999991</v>
      </c>
      <c r="O663" s="14">
        <f t="shared" si="22"/>
        <v>10324.9</v>
      </c>
    </row>
    <row r="664" spans="1:15" ht="24.75" customHeight="1" x14ac:dyDescent="0.25">
      <c r="A664" s="4">
        <v>656</v>
      </c>
      <c r="B664" s="4" t="s">
        <v>253</v>
      </c>
      <c r="C664" s="4" t="s">
        <v>1114</v>
      </c>
      <c r="D664" s="4" t="s">
        <v>151</v>
      </c>
      <c r="E664" s="4" t="s">
        <v>726</v>
      </c>
      <c r="F664" s="4" t="s">
        <v>733</v>
      </c>
      <c r="G664" s="19">
        <v>16500</v>
      </c>
      <c r="H664" s="1">
        <v>0</v>
      </c>
      <c r="I664" s="19">
        <v>16500</v>
      </c>
      <c r="J664" s="1">
        <v>473.55</v>
      </c>
      <c r="K664" s="14">
        <v>0</v>
      </c>
      <c r="L664" s="1">
        <v>501.6</v>
      </c>
      <c r="M664" s="31">
        <v>15078.55</v>
      </c>
      <c r="N664" s="14">
        <f t="shared" si="23"/>
        <v>16053.699999999999</v>
      </c>
      <c r="O664" s="14">
        <f t="shared" si="22"/>
        <v>446.30000000000109</v>
      </c>
    </row>
    <row r="665" spans="1:15" ht="24.75" customHeight="1" x14ac:dyDescent="0.25">
      <c r="A665" s="4">
        <v>657</v>
      </c>
      <c r="B665" s="4" t="s">
        <v>284</v>
      </c>
      <c r="C665" s="4" t="s">
        <v>1114</v>
      </c>
      <c r="D665" s="4" t="s">
        <v>151</v>
      </c>
      <c r="E665" s="4" t="s">
        <v>726</v>
      </c>
      <c r="F665" s="4" t="s">
        <v>733</v>
      </c>
      <c r="G665" s="14">
        <v>11000</v>
      </c>
      <c r="H665" s="4">
        <v>0</v>
      </c>
      <c r="I665" s="14">
        <v>11000</v>
      </c>
      <c r="J665" s="14">
        <v>315.7</v>
      </c>
      <c r="K665" s="14">
        <v>0</v>
      </c>
      <c r="L665" s="14">
        <v>334.4</v>
      </c>
      <c r="M665" s="14">
        <v>25</v>
      </c>
      <c r="N665" s="14">
        <f t="shared" si="23"/>
        <v>675.09999999999991</v>
      </c>
      <c r="O665" s="14">
        <f t="shared" si="22"/>
        <v>10324.9</v>
      </c>
    </row>
    <row r="666" spans="1:15" ht="24.75" customHeight="1" x14ac:dyDescent="0.25">
      <c r="A666" s="4">
        <v>658</v>
      </c>
      <c r="B666" s="4" t="s">
        <v>286</v>
      </c>
      <c r="C666" s="4" t="s">
        <v>1114</v>
      </c>
      <c r="D666" s="4" t="s">
        <v>151</v>
      </c>
      <c r="E666" s="4" t="s">
        <v>726</v>
      </c>
      <c r="F666" s="4" t="s">
        <v>733</v>
      </c>
      <c r="G666" s="14">
        <v>11000</v>
      </c>
      <c r="H666" s="4">
        <v>0</v>
      </c>
      <c r="I666" s="14">
        <v>11000</v>
      </c>
      <c r="J666" s="14">
        <v>315.7</v>
      </c>
      <c r="K666" s="14">
        <v>0</v>
      </c>
      <c r="L666" s="14">
        <v>334.4</v>
      </c>
      <c r="M666" s="14">
        <v>25</v>
      </c>
      <c r="N666" s="14">
        <f t="shared" si="23"/>
        <v>675.09999999999991</v>
      </c>
      <c r="O666" s="14">
        <f t="shared" si="22"/>
        <v>10324.9</v>
      </c>
    </row>
    <row r="667" spans="1:15" ht="24.75" customHeight="1" x14ac:dyDescent="0.25">
      <c r="A667" s="4">
        <v>659</v>
      </c>
      <c r="B667" s="4" t="s">
        <v>289</v>
      </c>
      <c r="C667" s="4" t="s">
        <v>1114</v>
      </c>
      <c r="D667" s="4" t="s">
        <v>21</v>
      </c>
      <c r="E667" s="4" t="s">
        <v>727</v>
      </c>
      <c r="F667" s="4" t="s">
        <v>733</v>
      </c>
      <c r="G667" s="14">
        <v>50000</v>
      </c>
      <c r="H667" s="4">
        <v>0</v>
      </c>
      <c r="I667" s="14">
        <v>50000</v>
      </c>
      <c r="J667" s="14">
        <v>1435</v>
      </c>
      <c r="K667" s="14">
        <v>1854</v>
      </c>
      <c r="L667" s="14">
        <v>1520</v>
      </c>
      <c r="M667" s="14">
        <v>525</v>
      </c>
      <c r="N667" s="14">
        <f t="shared" si="23"/>
        <v>5334</v>
      </c>
      <c r="O667" s="14">
        <f t="shared" si="22"/>
        <v>44666</v>
      </c>
    </row>
    <row r="668" spans="1:15" ht="24.75" customHeight="1" x14ac:dyDescent="0.25">
      <c r="A668" s="4">
        <v>660</v>
      </c>
      <c r="B668" s="4" t="s">
        <v>292</v>
      </c>
      <c r="C668" s="4" t="s">
        <v>1114</v>
      </c>
      <c r="D668" s="4" t="s">
        <v>151</v>
      </c>
      <c r="E668" s="4" t="s">
        <v>726</v>
      </c>
      <c r="F668" s="4" t="s">
        <v>733</v>
      </c>
      <c r="G668" s="14">
        <v>11000</v>
      </c>
      <c r="H668" s="4">
        <v>0</v>
      </c>
      <c r="I668" s="14">
        <v>11000</v>
      </c>
      <c r="J668" s="14">
        <v>315.7</v>
      </c>
      <c r="K668" s="14">
        <v>0</v>
      </c>
      <c r="L668" s="14">
        <v>334.4</v>
      </c>
      <c r="M668" s="14">
        <v>25</v>
      </c>
      <c r="N668" s="14">
        <f t="shared" si="23"/>
        <v>675.09999999999991</v>
      </c>
      <c r="O668" s="14">
        <f t="shared" si="22"/>
        <v>10324.9</v>
      </c>
    </row>
    <row r="669" spans="1:15" ht="24.75" customHeight="1" x14ac:dyDescent="0.25">
      <c r="A669" s="4">
        <v>661</v>
      </c>
      <c r="B669" s="4" t="s">
        <v>290</v>
      </c>
      <c r="C669" s="4" t="s">
        <v>1114</v>
      </c>
      <c r="D669" s="4" t="s">
        <v>291</v>
      </c>
      <c r="E669" s="4" t="s">
        <v>726</v>
      </c>
      <c r="F669" s="4" t="s">
        <v>733</v>
      </c>
      <c r="G669" s="14">
        <v>11000</v>
      </c>
      <c r="H669" s="4">
        <v>0</v>
      </c>
      <c r="I669" s="14">
        <v>11000</v>
      </c>
      <c r="J669" s="14">
        <v>315.7</v>
      </c>
      <c r="K669" s="14">
        <v>0</v>
      </c>
      <c r="L669" s="14">
        <v>334.4</v>
      </c>
      <c r="M669" s="14">
        <v>25</v>
      </c>
      <c r="N669" s="14">
        <f t="shared" si="23"/>
        <v>675.09999999999991</v>
      </c>
      <c r="O669" s="14">
        <f t="shared" si="22"/>
        <v>10324.9</v>
      </c>
    </row>
    <row r="670" spans="1:15" ht="24.75" customHeight="1" x14ac:dyDescent="0.25">
      <c r="A670" s="4">
        <v>662</v>
      </c>
      <c r="B670" s="4" t="s">
        <v>308</v>
      </c>
      <c r="C670" s="4" t="s">
        <v>1114</v>
      </c>
      <c r="D670" s="4" t="s">
        <v>21</v>
      </c>
      <c r="E670" s="4" t="s">
        <v>727</v>
      </c>
      <c r="F670" s="4" t="s">
        <v>733</v>
      </c>
      <c r="G670" s="14">
        <v>40000</v>
      </c>
      <c r="H670" s="4">
        <v>0</v>
      </c>
      <c r="I670" s="14">
        <v>40000</v>
      </c>
      <c r="J670" s="14">
        <v>1148</v>
      </c>
      <c r="K670" s="14">
        <v>442.65</v>
      </c>
      <c r="L670" s="14">
        <v>1216</v>
      </c>
      <c r="M670" s="14">
        <v>525</v>
      </c>
      <c r="N670" s="14">
        <f t="shared" si="23"/>
        <v>3331.65</v>
      </c>
      <c r="O670" s="14">
        <f t="shared" si="22"/>
        <v>36668.35</v>
      </c>
    </row>
    <row r="671" spans="1:15" ht="24.75" customHeight="1" x14ac:dyDescent="0.25">
      <c r="A671" s="4">
        <v>663</v>
      </c>
      <c r="B671" s="4" t="s">
        <v>327</v>
      </c>
      <c r="C671" s="4" t="s">
        <v>1114</v>
      </c>
      <c r="D671" s="4" t="s">
        <v>328</v>
      </c>
      <c r="E671" s="4" t="s">
        <v>727</v>
      </c>
      <c r="F671" s="4" t="s">
        <v>733</v>
      </c>
      <c r="G671" s="14">
        <v>40000</v>
      </c>
      <c r="H671" s="4">
        <v>0</v>
      </c>
      <c r="I671" s="14">
        <v>40000</v>
      </c>
      <c r="J671" s="14">
        <v>1148</v>
      </c>
      <c r="K671" s="14">
        <v>442.65</v>
      </c>
      <c r="L671" s="14">
        <v>1216</v>
      </c>
      <c r="M671" s="14">
        <v>8797.11</v>
      </c>
      <c r="N671" s="14">
        <f t="shared" si="23"/>
        <v>11603.76</v>
      </c>
      <c r="O671" s="14">
        <f t="shared" si="22"/>
        <v>28396.239999999998</v>
      </c>
    </row>
    <row r="672" spans="1:15" ht="24.75" customHeight="1" x14ac:dyDescent="0.25">
      <c r="A672" s="4">
        <v>664</v>
      </c>
      <c r="B672" s="4" t="s">
        <v>348</v>
      </c>
      <c r="C672" s="4" t="s">
        <v>1114</v>
      </c>
      <c r="D672" s="4" t="s">
        <v>147</v>
      </c>
      <c r="E672" s="4" t="s">
        <v>726</v>
      </c>
      <c r="F672" s="4" t="s">
        <v>733</v>
      </c>
      <c r="G672" s="14">
        <v>11000</v>
      </c>
      <c r="H672" s="4">
        <v>0</v>
      </c>
      <c r="I672" s="14">
        <v>11000</v>
      </c>
      <c r="J672" s="14">
        <v>315.7</v>
      </c>
      <c r="K672" s="14">
        <v>0</v>
      </c>
      <c r="L672" s="14">
        <v>334.4</v>
      </c>
      <c r="M672" s="14">
        <v>1612.38</v>
      </c>
      <c r="N672" s="14">
        <f t="shared" si="23"/>
        <v>2262.48</v>
      </c>
      <c r="O672" s="14">
        <f t="shared" si="22"/>
        <v>8737.52</v>
      </c>
    </row>
    <row r="673" spans="1:15" ht="24.75" customHeight="1" x14ac:dyDescent="0.25">
      <c r="A673" s="4">
        <v>665</v>
      </c>
      <c r="B673" s="4" t="s">
        <v>370</v>
      </c>
      <c r="C673" s="4" t="s">
        <v>1114</v>
      </c>
      <c r="D673" s="4" t="s">
        <v>21</v>
      </c>
      <c r="E673" s="4" t="s">
        <v>727</v>
      </c>
      <c r="F673" s="4" t="s">
        <v>734</v>
      </c>
      <c r="G673" s="14">
        <v>40000</v>
      </c>
      <c r="H673" s="4">
        <v>0</v>
      </c>
      <c r="I673" s="14">
        <v>40000</v>
      </c>
      <c r="J673" s="14">
        <v>1148</v>
      </c>
      <c r="K673" s="14">
        <v>204.54</v>
      </c>
      <c r="L673" s="14">
        <v>1216</v>
      </c>
      <c r="M673" s="31">
        <v>1712.38</v>
      </c>
      <c r="N673" s="14">
        <f t="shared" si="23"/>
        <v>4280.92</v>
      </c>
      <c r="O673" s="14">
        <f t="shared" si="22"/>
        <v>35719.08</v>
      </c>
    </row>
    <row r="674" spans="1:15" ht="24.75" customHeight="1" x14ac:dyDescent="0.25">
      <c r="A674" s="4">
        <v>666</v>
      </c>
      <c r="B674" s="4" t="s">
        <v>378</v>
      </c>
      <c r="C674" s="4" t="s">
        <v>1114</v>
      </c>
      <c r="D674" s="4" t="s">
        <v>328</v>
      </c>
      <c r="E674" s="4" t="s">
        <v>725</v>
      </c>
      <c r="F674" s="4" t="s">
        <v>733</v>
      </c>
      <c r="G674" s="14">
        <v>40000</v>
      </c>
      <c r="H674" s="4">
        <v>0</v>
      </c>
      <c r="I674" s="14">
        <v>40000</v>
      </c>
      <c r="J674" s="14">
        <v>1148</v>
      </c>
      <c r="K674" s="14">
        <v>204.54</v>
      </c>
      <c r="L674" s="14">
        <v>1216</v>
      </c>
      <c r="M674" s="31">
        <v>9684.7900000000009</v>
      </c>
      <c r="N674" s="14">
        <f t="shared" si="23"/>
        <v>12253.330000000002</v>
      </c>
      <c r="O674" s="14">
        <f t="shared" si="22"/>
        <v>27746.67</v>
      </c>
    </row>
    <row r="675" spans="1:15" ht="24.75" customHeight="1" x14ac:dyDescent="0.25">
      <c r="A675" s="4">
        <v>667</v>
      </c>
      <c r="B675" s="4" t="s">
        <v>477</v>
      </c>
      <c r="C675" s="4" t="s">
        <v>1114</v>
      </c>
      <c r="D675" s="4" t="s">
        <v>151</v>
      </c>
      <c r="E675" s="4" t="s">
        <v>726</v>
      </c>
      <c r="F675" s="4" t="s">
        <v>733</v>
      </c>
      <c r="G675" s="14">
        <v>11000</v>
      </c>
      <c r="H675" s="4">
        <v>0</v>
      </c>
      <c r="I675" s="14">
        <v>11000</v>
      </c>
      <c r="J675" s="14">
        <v>315.7</v>
      </c>
      <c r="K675" s="14">
        <v>0</v>
      </c>
      <c r="L675" s="14">
        <v>334.4</v>
      </c>
      <c r="M675" s="14">
        <v>25</v>
      </c>
      <c r="N675" s="14">
        <f t="shared" si="23"/>
        <v>675.09999999999991</v>
      </c>
      <c r="O675" s="14">
        <f t="shared" si="22"/>
        <v>10324.9</v>
      </c>
    </row>
    <row r="676" spans="1:15" ht="24.75" customHeight="1" x14ac:dyDescent="0.25">
      <c r="A676" s="4">
        <v>668</v>
      </c>
      <c r="B676" s="4" t="s">
        <v>479</v>
      </c>
      <c r="C676" s="4" t="s">
        <v>1114</v>
      </c>
      <c r="D676" s="4" t="s">
        <v>151</v>
      </c>
      <c r="E676" s="4" t="s">
        <v>726</v>
      </c>
      <c r="F676" s="4" t="s">
        <v>733</v>
      </c>
      <c r="G676" s="14">
        <v>11000</v>
      </c>
      <c r="H676" s="4">
        <v>0</v>
      </c>
      <c r="I676" s="14">
        <v>11000</v>
      </c>
      <c r="J676" s="14">
        <v>315.7</v>
      </c>
      <c r="K676" s="14">
        <v>0</v>
      </c>
      <c r="L676" s="14">
        <v>334.4</v>
      </c>
      <c r="M676" s="14">
        <v>25</v>
      </c>
      <c r="N676" s="14">
        <f t="shared" si="23"/>
        <v>675.09999999999991</v>
      </c>
      <c r="O676" s="14">
        <f t="shared" si="22"/>
        <v>10324.9</v>
      </c>
    </row>
    <row r="677" spans="1:15" ht="24.75" customHeight="1" x14ac:dyDescent="0.25">
      <c r="A677" s="4">
        <v>669</v>
      </c>
      <c r="B677" s="4" t="s">
        <v>483</v>
      </c>
      <c r="C677" s="4" t="s">
        <v>1114</v>
      </c>
      <c r="D677" s="4" t="s">
        <v>151</v>
      </c>
      <c r="E677" s="4" t="s">
        <v>726</v>
      </c>
      <c r="F677" s="4" t="s">
        <v>733</v>
      </c>
      <c r="G677" s="14">
        <v>11000</v>
      </c>
      <c r="H677" s="4">
        <v>0</v>
      </c>
      <c r="I677" s="14">
        <v>11000</v>
      </c>
      <c r="J677" s="14">
        <v>315.7</v>
      </c>
      <c r="K677" s="14">
        <v>0</v>
      </c>
      <c r="L677" s="14">
        <v>334.4</v>
      </c>
      <c r="M677" s="14">
        <v>25</v>
      </c>
      <c r="N677" s="14">
        <f t="shared" si="23"/>
        <v>675.09999999999991</v>
      </c>
      <c r="O677" s="14">
        <f t="shared" si="22"/>
        <v>10324.9</v>
      </c>
    </row>
    <row r="678" spans="1:15" ht="24.75" customHeight="1" x14ac:dyDescent="0.25">
      <c r="A678" s="4">
        <v>670</v>
      </c>
      <c r="B678" s="4" t="s">
        <v>525</v>
      </c>
      <c r="C678" s="4" t="s">
        <v>1114</v>
      </c>
      <c r="D678" s="4" t="s">
        <v>151</v>
      </c>
      <c r="E678" s="4" t="s">
        <v>726</v>
      </c>
      <c r="F678" s="4" t="s">
        <v>733</v>
      </c>
      <c r="G678" s="14">
        <v>11000</v>
      </c>
      <c r="H678" s="4">
        <v>0</v>
      </c>
      <c r="I678" s="14">
        <v>11000</v>
      </c>
      <c r="J678" s="14">
        <v>315.7</v>
      </c>
      <c r="K678" s="14">
        <v>0</v>
      </c>
      <c r="L678" s="14">
        <v>334.4</v>
      </c>
      <c r="M678" s="14">
        <v>825</v>
      </c>
      <c r="N678" s="14">
        <f t="shared" si="23"/>
        <v>1475.1</v>
      </c>
      <c r="O678" s="14">
        <f t="shared" si="22"/>
        <v>9524.9</v>
      </c>
    </row>
    <row r="679" spans="1:15" ht="24.75" customHeight="1" x14ac:dyDescent="0.25">
      <c r="A679" s="4">
        <v>671</v>
      </c>
      <c r="B679" s="4" t="s">
        <v>532</v>
      </c>
      <c r="C679" s="4" t="s">
        <v>1114</v>
      </c>
      <c r="D679" s="4" t="s">
        <v>291</v>
      </c>
      <c r="E679" s="4" t="s">
        <v>726</v>
      </c>
      <c r="F679" s="4" t="s">
        <v>733</v>
      </c>
      <c r="G679" s="14">
        <v>11000</v>
      </c>
      <c r="H679" s="4">
        <v>0</v>
      </c>
      <c r="I679" s="14">
        <v>11000</v>
      </c>
      <c r="J679" s="14">
        <v>315.7</v>
      </c>
      <c r="K679" s="14">
        <v>0</v>
      </c>
      <c r="L679" s="14">
        <v>334.4</v>
      </c>
      <c r="M679" s="14">
        <v>25</v>
      </c>
      <c r="N679" s="14">
        <f t="shared" si="23"/>
        <v>675.09999999999991</v>
      </c>
      <c r="O679" s="14">
        <f t="shared" si="22"/>
        <v>10324.9</v>
      </c>
    </row>
    <row r="680" spans="1:15" ht="24.75" customHeight="1" x14ac:dyDescent="0.25">
      <c r="A680" s="4">
        <v>672</v>
      </c>
      <c r="B680" s="4" t="s">
        <v>533</v>
      </c>
      <c r="C680" s="4" t="s">
        <v>1114</v>
      </c>
      <c r="D680" s="4" t="s">
        <v>291</v>
      </c>
      <c r="E680" s="4" t="s">
        <v>726</v>
      </c>
      <c r="F680" s="4" t="s">
        <v>733</v>
      </c>
      <c r="G680" s="14">
        <v>11000</v>
      </c>
      <c r="H680" s="4">
        <v>0</v>
      </c>
      <c r="I680" s="14">
        <v>11000</v>
      </c>
      <c r="J680" s="14">
        <v>315.7</v>
      </c>
      <c r="K680" s="14">
        <v>0</v>
      </c>
      <c r="L680" s="14">
        <v>334.4</v>
      </c>
      <c r="M680" s="14">
        <v>25</v>
      </c>
      <c r="N680" s="14">
        <f t="shared" si="23"/>
        <v>675.09999999999991</v>
      </c>
      <c r="O680" s="14">
        <f t="shared" si="22"/>
        <v>10324.9</v>
      </c>
    </row>
    <row r="681" spans="1:15" ht="24.75" customHeight="1" x14ac:dyDescent="0.25">
      <c r="A681" s="4">
        <v>673</v>
      </c>
      <c r="B681" s="4" t="s">
        <v>534</v>
      </c>
      <c r="C681" s="4" t="s">
        <v>1114</v>
      </c>
      <c r="D681" s="4" t="s">
        <v>291</v>
      </c>
      <c r="E681" s="4" t="s">
        <v>726</v>
      </c>
      <c r="F681" s="4" t="s">
        <v>733</v>
      </c>
      <c r="G681" s="14">
        <v>11000</v>
      </c>
      <c r="H681" s="4">
        <v>0</v>
      </c>
      <c r="I681" s="14">
        <v>11000</v>
      </c>
      <c r="J681" s="14">
        <v>315.7</v>
      </c>
      <c r="K681" s="14">
        <v>0</v>
      </c>
      <c r="L681" s="14">
        <v>334.4</v>
      </c>
      <c r="M681" s="14">
        <v>25</v>
      </c>
      <c r="N681" s="14">
        <f t="shared" si="23"/>
        <v>675.09999999999991</v>
      </c>
      <c r="O681" s="14">
        <f t="shared" si="22"/>
        <v>10324.9</v>
      </c>
    </row>
    <row r="682" spans="1:15" ht="24.75" customHeight="1" x14ac:dyDescent="0.25">
      <c r="A682" s="4">
        <v>674</v>
      </c>
      <c r="B682" s="4" t="s">
        <v>535</v>
      </c>
      <c r="C682" s="4" t="s">
        <v>1114</v>
      </c>
      <c r="D682" s="4" t="s">
        <v>291</v>
      </c>
      <c r="E682" s="4" t="s">
        <v>726</v>
      </c>
      <c r="F682" s="4" t="s">
        <v>733</v>
      </c>
      <c r="G682" s="14">
        <v>11000</v>
      </c>
      <c r="H682" s="4">
        <v>0</v>
      </c>
      <c r="I682" s="14">
        <v>11000</v>
      </c>
      <c r="J682" s="14">
        <v>315.7</v>
      </c>
      <c r="K682" s="14">
        <v>0</v>
      </c>
      <c r="L682" s="14">
        <v>334.4</v>
      </c>
      <c r="M682" s="14">
        <v>25</v>
      </c>
      <c r="N682" s="14">
        <f t="shared" si="23"/>
        <v>675.09999999999991</v>
      </c>
      <c r="O682" s="14">
        <f t="shared" si="22"/>
        <v>10324.9</v>
      </c>
    </row>
    <row r="683" spans="1:15" ht="24.75" customHeight="1" x14ac:dyDescent="0.25">
      <c r="A683" s="4">
        <v>675</v>
      </c>
      <c r="B683" s="1" t="s">
        <v>1058</v>
      </c>
      <c r="C683" s="4" t="s">
        <v>1114</v>
      </c>
      <c r="D683" s="4" t="s">
        <v>520</v>
      </c>
      <c r="E683" s="4" t="s">
        <v>726</v>
      </c>
      <c r="F683" s="4" t="s">
        <v>733</v>
      </c>
      <c r="G683" s="14">
        <v>11000</v>
      </c>
      <c r="H683" s="4">
        <v>0</v>
      </c>
      <c r="I683" s="14">
        <f>+G683+H683</f>
        <v>11000</v>
      </c>
      <c r="J683" s="14">
        <v>315.7</v>
      </c>
      <c r="K683" s="14">
        <v>0</v>
      </c>
      <c r="L683" s="14">
        <v>334.4</v>
      </c>
      <c r="M683" s="14">
        <v>25</v>
      </c>
      <c r="N683" s="14">
        <f t="shared" si="23"/>
        <v>675.09999999999991</v>
      </c>
      <c r="O683" s="14">
        <f t="shared" si="22"/>
        <v>10324.9</v>
      </c>
    </row>
    <row r="684" spans="1:15" ht="24.75" customHeight="1" x14ac:dyDescent="0.25">
      <c r="A684" s="4">
        <v>676</v>
      </c>
      <c r="B684" s="1" t="s">
        <v>1063</v>
      </c>
      <c r="C684" s="4" t="s">
        <v>1114</v>
      </c>
      <c r="D684" s="4" t="s">
        <v>151</v>
      </c>
      <c r="E684" s="4" t="s">
        <v>726</v>
      </c>
      <c r="F684" s="4" t="s">
        <v>733</v>
      </c>
      <c r="G684" s="14">
        <v>11000</v>
      </c>
      <c r="H684" s="4">
        <v>0</v>
      </c>
      <c r="I684" s="14">
        <f>+G684+H684</f>
        <v>11000</v>
      </c>
      <c r="J684" s="14">
        <v>315.7</v>
      </c>
      <c r="K684" s="14">
        <v>0</v>
      </c>
      <c r="L684" s="14">
        <v>334.4</v>
      </c>
      <c r="M684" s="14">
        <v>25</v>
      </c>
      <c r="N684" s="14">
        <f t="shared" si="23"/>
        <v>675.09999999999991</v>
      </c>
      <c r="O684" s="14">
        <f t="shared" si="22"/>
        <v>10324.9</v>
      </c>
    </row>
    <row r="685" spans="1:15" ht="24.75" customHeight="1" x14ac:dyDescent="0.25">
      <c r="A685" s="4">
        <v>677</v>
      </c>
      <c r="B685" s="4" t="s">
        <v>997</v>
      </c>
      <c r="C685" s="4" t="s">
        <v>1114</v>
      </c>
      <c r="D685" s="4" t="s">
        <v>291</v>
      </c>
      <c r="E685" s="4" t="s">
        <v>726</v>
      </c>
      <c r="F685" s="4" t="s">
        <v>733</v>
      </c>
      <c r="G685" s="14">
        <v>10000</v>
      </c>
      <c r="H685" s="4">
        <v>0</v>
      </c>
      <c r="I685" s="14">
        <f>+G685+H685</f>
        <v>10000</v>
      </c>
      <c r="J685" s="14">
        <v>287</v>
      </c>
      <c r="K685" s="14">
        <v>0</v>
      </c>
      <c r="L685" s="14">
        <v>304</v>
      </c>
      <c r="M685" s="14">
        <v>25</v>
      </c>
      <c r="N685" s="14">
        <f t="shared" si="23"/>
        <v>616</v>
      </c>
      <c r="O685" s="14">
        <f t="shared" si="22"/>
        <v>9384</v>
      </c>
    </row>
    <row r="686" spans="1:15" ht="24.75" customHeight="1" x14ac:dyDescent="0.25">
      <c r="A686" s="4">
        <v>678</v>
      </c>
      <c r="B686" s="4" t="s">
        <v>538</v>
      </c>
      <c r="C686" s="4" t="s">
        <v>1114</v>
      </c>
      <c r="D686" s="4" t="s">
        <v>291</v>
      </c>
      <c r="E686" s="4" t="s">
        <v>726</v>
      </c>
      <c r="F686" s="4" t="s">
        <v>733</v>
      </c>
      <c r="G686" s="14">
        <v>11000</v>
      </c>
      <c r="H686" s="4">
        <v>0</v>
      </c>
      <c r="I686" s="14">
        <v>11000</v>
      </c>
      <c r="J686" s="14">
        <v>315.7</v>
      </c>
      <c r="K686" s="14">
        <v>0</v>
      </c>
      <c r="L686" s="14">
        <v>334.4</v>
      </c>
      <c r="M686" s="14">
        <v>25</v>
      </c>
      <c r="N686" s="14">
        <f t="shared" si="23"/>
        <v>675.09999999999991</v>
      </c>
      <c r="O686" s="14">
        <f t="shared" si="22"/>
        <v>10324.9</v>
      </c>
    </row>
    <row r="687" spans="1:15" ht="24.75" customHeight="1" x14ac:dyDescent="0.25">
      <c r="A687" s="4">
        <v>679</v>
      </c>
      <c r="B687" s="4" t="s">
        <v>539</v>
      </c>
      <c r="C687" s="4" t="s">
        <v>1114</v>
      </c>
      <c r="D687" s="4" t="s">
        <v>291</v>
      </c>
      <c r="E687" s="4" t="s">
        <v>726</v>
      </c>
      <c r="F687" s="4" t="s">
        <v>733</v>
      </c>
      <c r="G687" s="14">
        <v>11000</v>
      </c>
      <c r="H687" s="4">
        <v>0</v>
      </c>
      <c r="I687" s="14">
        <v>11000</v>
      </c>
      <c r="J687" s="14">
        <v>315.7</v>
      </c>
      <c r="K687" s="14">
        <v>0</v>
      </c>
      <c r="L687" s="14">
        <v>334.4</v>
      </c>
      <c r="M687" s="14">
        <v>25</v>
      </c>
      <c r="N687" s="14">
        <f t="shared" si="23"/>
        <v>675.09999999999991</v>
      </c>
      <c r="O687" s="14">
        <f t="shared" si="22"/>
        <v>10324.9</v>
      </c>
    </row>
    <row r="688" spans="1:15" ht="24.75" customHeight="1" x14ac:dyDescent="0.25">
      <c r="A688" s="4">
        <v>680</v>
      </c>
      <c r="B688" s="4" t="s">
        <v>540</v>
      </c>
      <c r="C688" s="4" t="s">
        <v>1114</v>
      </c>
      <c r="D688" s="4" t="s">
        <v>291</v>
      </c>
      <c r="E688" s="4" t="s">
        <v>726</v>
      </c>
      <c r="F688" s="4" t="s">
        <v>733</v>
      </c>
      <c r="G688" s="14">
        <v>11000</v>
      </c>
      <c r="H688" s="4">
        <v>0</v>
      </c>
      <c r="I688" s="14">
        <v>11000</v>
      </c>
      <c r="J688" s="14">
        <v>315.7</v>
      </c>
      <c r="K688" s="14">
        <v>0</v>
      </c>
      <c r="L688" s="14">
        <v>334.4</v>
      </c>
      <c r="M688" s="14">
        <v>25</v>
      </c>
      <c r="N688" s="14">
        <f t="shared" si="23"/>
        <v>675.09999999999991</v>
      </c>
      <c r="O688" s="14">
        <f t="shared" si="22"/>
        <v>10324.9</v>
      </c>
    </row>
    <row r="689" spans="1:15" ht="24.75" customHeight="1" x14ac:dyDescent="0.25">
      <c r="A689" s="4">
        <v>681</v>
      </c>
      <c r="B689" s="4" t="s">
        <v>552</v>
      </c>
      <c r="C689" s="4" t="s">
        <v>1114</v>
      </c>
      <c r="D689" s="4" t="s">
        <v>21</v>
      </c>
      <c r="E689" s="4" t="s">
        <v>727</v>
      </c>
      <c r="F689" s="4" t="s">
        <v>733</v>
      </c>
      <c r="G689" s="14">
        <v>50000</v>
      </c>
      <c r="H689" s="4">
        <v>0</v>
      </c>
      <c r="I689" s="14">
        <v>50000</v>
      </c>
      <c r="J689" s="14">
        <v>1435</v>
      </c>
      <c r="K689" s="14">
        <v>1377.79</v>
      </c>
      <c r="L689" s="14">
        <v>1520</v>
      </c>
      <c r="M689" s="31">
        <v>13937.3</v>
      </c>
      <c r="N689" s="14">
        <f t="shared" si="23"/>
        <v>18270.09</v>
      </c>
      <c r="O689" s="14">
        <f t="shared" si="22"/>
        <v>31729.91</v>
      </c>
    </row>
    <row r="690" spans="1:15" ht="24.75" customHeight="1" x14ac:dyDescent="0.25">
      <c r="A690" s="4">
        <v>682</v>
      </c>
      <c r="B690" s="4" t="s">
        <v>577</v>
      </c>
      <c r="C690" s="4" t="s">
        <v>1114</v>
      </c>
      <c r="D690" s="4" t="s">
        <v>151</v>
      </c>
      <c r="E690" s="4" t="s">
        <v>726</v>
      </c>
      <c r="F690" s="4" t="s">
        <v>733</v>
      </c>
      <c r="G690" s="14">
        <v>11000</v>
      </c>
      <c r="H690" s="4">
        <v>0</v>
      </c>
      <c r="I690" s="14">
        <v>11000</v>
      </c>
      <c r="J690" s="14">
        <v>315.7</v>
      </c>
      <c r="K690" s="14">
        <v>0</v>
      </c>
      <c r="L690" s="14">
        <v>334.4</v>
      </c>
      <c r="M690" s="14">
        <v>25</v>
      </c>
      <c r="N690" s="14">
        <f t="shared" si="23"/>
        <v>675.09999999999991</v>
      </c>
      <c r="O690" s="14">
        <f t="shared" si="22"/>
        <v>10324.9</v>
      </c>
    </row>
    <row r="691" spans="1:15" ht="24.75" customHeight="1" x14ac:dyDescent="0.25">
      <c r="A691" s="4">
        <v>683</v>
      </c>
      <c r="B691" s="4" t="s">
        <v>578</v>
      </c>
      <c r="C691" s="4" t="s">
        <v>1114</v>
      </c>
      <c r="D691" s="4" t="s">
        <v>44</v>
      </c>
      <c r="E691" s="4" t="s">
        <v>726</v>
      </c>
      <c r="F691" s="4" t="s">
        <v>734</v>
      </c>
      <c r="G691" s="14">
        <v>22050</v>
      </c>
      <c r="H691" s="4">
        <v>0</v>
      </c>
      <c r="I691" s="14">
        <v>22050</v>
      </c>
      <c r="J691" s="14">
        <v>632.84</v>
      </c>
      <c r="K691" s="14">
        <v>0</v>
      </c>
      <c r="L691" s="14">
        <v>670.32</v>
      </c>
      <c r="M691" s="14">
        <v>25</v>
      </c>
      <c r="N691" s="14">
        <f t="shared" si="23"/>
        <v>1328.16</v>
      </c>
      <c r="O691" s="14">
        <f t="shared" si="22"/>
        <v>20721.84</v>
      </c>
    </row>
    <row r="692" spans="1:15" ht="24.75" customHeight="1" x14ac:dyDescent="0.25">
      <c r="A692" s="4">
        <v>684</v>
      </c>
      <c r="B692" s="4" t="s">
        <v>583</v>
      </c>
      <c r="C692" s="4" t="s">
        <v>1114</v>
      </c>
      <c r="D692" s="4" t="s">
        <v>21</v>
      </c>
      <c r="E692" s="4" t="s">
        <v>727</v>
      </c>
      <c r="F692" s="4" t="s">
        <v>733</v>
      </c>
      <c r="G692" s="14">
        <v>40000</v>
      </c>
      <c r="H692" s="4">
        <v>0</v>
      </c>
      <c r="I692" s="14">
        <v>40000</v>
      </c>
      <c r="J692" s="14">
        <v>1148</v>
      </c>
      <c r="K692" s="14">
        <v>442.65</v>
      </c>
      <c r="L692" s="14">
        <v>1216</v>
      </c>
      <c r="M692" s="14">
        <v>1425</v>
      </c>
      <c r="N692" s="14">
        <f t="shared" si="23"/>
        <v>4231.6499999999996</v>
      </c>
      <c r="O692" s="14">
        <f t="shared" si="22"/>
        <v>35768.35</v>
      </c>
    </row>
    <row r="693" spans="1:15" ht="24.75" customHeight="1" x14ac:dyDescent="0.25">
      <c r="A693" s="4">
        <v>685</v>
      </c>
      <c r="B693" s="4" t="s">
        <v>604</v>
      </c>
      <c r="C693" s="4" t="s">
        <v>1114</v>
      </c>
      <c r="D693" s="4" t="s">
        <v>21</v>
      </c>
      <c r="E693" s="4" t="s">
        <v>727</v>
      </c>
      <c r="F693" s="4" t="s">
        <v>733</v>
      </c>
      <c r="G693" s="14">
        <v>45000</v>
      </c>
      <c r="H693" s="4">
        <v>0</v>
      </c>
      <c r="I693" s="14">
        <v>45000</v>
      </c>
      <c r="J693" s="14">
        <v>1291.5</v>
      </c>
      <c r="K693" s="14">
        <v>910.22</v>
      </c>
      <c r="L693" s="14">
        <v>1368</v>
      </c>
      <c r="M693" s="19">
        <v>2562.38</v>
      </c>
      <c r="N693" s="14">
        <f t="shared" si="23"/>
        <v>6132.1</v>
      </c>
      <c r="O693" s="14">
        <f t="shared" si="22"/>
        <v>38867.9</v>
      </c>
    </row>
    <row r="694" spans="1:15" ht="24.75" customHeight="1" x14ac:dyDescent="0.25">
      <c r="A694" s="4">
        <v>686</v>
      </c>
      <c r="B694" s="4" t="s">
        <v>605</v>
      </c>
      <c r="C694" s="4" t="s">
        <v>1114</v>
      </c>
      <c r="D694" s="4" t="s">
        <v>21</v>
      </c>
      <c r="E694" s="4" t="s">
        <v>727</v>
      </c>
      <c r="F694" s="4" t="s">
        <v>733</v>
      </c>
      <c r="G694" s="14">
        <v>50000</v>
      </c>
      <c r="H694" s="4">
        <v>0</v>
      </c>
      <c r="I694" s="14">
        <v>50000</v>
      </c>
      <c r="J694" s="14">
        <v>1435</v>
      </c>
      <c r="K694" s="14">
        <v>1615.89</v>
      </c>
      <c r="L694" s="14">
        <v>1520</v>
      </c>
      <c r="M694" s="14">
        <v>2112.38</v>
      </c>
      <c r="N694" s="14">
        <f t="shared" si="23"/>
        <v>6683.27</v>
      </c>
      <c r="O694" s="14">
        <f t="shared" si="22"/>
        <v>43316.729999999996</v>
      </c>
    </row>
    <row r="695" spans="1:15" ht="24.75" customHeight="1" x14ac:dyDescent="0.25">
      <c r="A695" s="4">
        <v>687</v>
      </c>
      <c r="B695" s="4" t="s">
        <v>623</v>
      </c>
      <c r="C695" s="4" t="s">
        <v>1114</v>
      </c>
      <c r="D695" s="4" t="s">
        <v>140</v>
      </c>
      <c r="E695" s="4" t="s">
        <v>726</v>
      </c>
      <c r="F695" s="4" t="s">
        <v>734</v>
      </c>
      <c r="G695" s="14">
        <v>15000</v>
      </c>
      <c r="H695" s="4">
        <v>0</v>
      </c>
      <c r="I695" s="14">
        <v>15000</v>
      </c>
      <c r="J695" s="14">
        <f>+G695*2.87%</f>
        <v>430.5</v>
      </c>
      <c r="K695" s="14">
        <v>0</v>
      </c>
      <c r="L695" s="14">
        <f>+I695*3.04%</f>
        <v>456</v>
      </c>
      <c r="M695" s="14">
        <v>25</v>
      </c>
      <c r="N695" s="14">
        <f t="shared" si="23"/>
        <v>911.5</v>
      </c>
      <c r="O695" s="14">
        <f t="shared" si="22"/>
        <v>14088.5</v>
      </c>
    </row>
    <row r="696" spans="1:15" ht="24.75" customHeight="1" x14ac:dyDescent="0.25">
      <c r="A696" s="4">
        <v>688</v>
      </c>
      <c r="B696" s="4" t="s">
        <v>661</v>
      </c>
      <c r="C696" s="4" t="s">
        <v>1114</v>
      </c>
      <c r="D696" s="4" t="s">
        <v>21</v>
      </c>
      <c r="E696" s="4" t="s">
        <v>725</v>
      </c>
      <c r="F696" s="4" t="s">
        <v>733</v>
      </c>
      <c r="G696" s="14">
        <v>50000</v>
      </c>
      <c r="H696" s="4">
        <v>0</v>
      </c>
      <c r="I696" s="14">
        <v>50000</v>
      </c>
      <c r="J696" s="14">
        <v>1435</v>
      </c>
      <c r="K696" s="14">
        <v>1854</v>
      </c>
      <c r="L696" s="14">
        <v>1520</v>
      </c>
      <c r="M696" s="14">
        <v>14624.42</v>
      </c>
      <c r="N696" s="14">
        <f t="shared" si="23"/>
        <v>19433.419999999998</v>
      </c>
      <c r="O696" s="14">
        <f t="shared" si="22"/>
        <v>30566.58</v>
      </c>
    </row>
    <row r="697" spans="1:15" ht="24.75" customHeight="1" x14ac:dyDescent="0.25">
      <c r="A697" s="4">
        <v>689</v>
      </c>
      <c r="B697" s="4" t="s">
        <v>666</v>
      </c>
      <c r="C697" s="4" t="s">
        <v>1114</v>
      </c>
      <c r="D697" s="4" t="s">
        <v>21</v>
      </c>
      <c r="E697" s="4" t="s">
        <v>727</v>
      </c>
      <c r="F697" s="4" t="s">
        <v>733</v>
      </c>
      <c r="G697" s="14">
        <v>50000</v>
      </c>
      <c r="H697" s="4">
        <v>0</v>
      </c>
      <c r="I697" s="14">
        <v>50000</v>
      </c>
      <c r="J697" s="14">
        <v>1435</v>
      </c>
      <c r="K697" s="14">
        <v>1615.89</v>
      </c>
      <c r="L697" s="14">
        <v>1520</v>
      </c>
      <c r="M697" s="31">
        <v>2612.38</v>
      </c>
      <c r="N697" s="14">
        <f t="shared" si="23"/>
        <v>7183.27</v>
      </c>
      <c r="O697" s="14">
        <f t="shared" si="22"/>
        <v>42816.729999999996</v>
      </c>
    </row>
    <row r="698" spans="1:15" ht="24.75" customHeight="1" x14ac:dyDescent="0.25">
      <c r="A698" s="4">
        <v>690</v>
      </c>
      <c r="B698" s="4" t="s">
        <v>698</v>
      </c>
      <c r="C698" s="4" t="s">
        <v>1114</v>
      </c>
      <c r="D698" s="4" t="s">
        <v>21</v>
      </c>
      <c r="E698" s="4" t="s">
        <v>727</v>
      </c>
      <c r="F698" s="4" t="s">
        <v>734</v>
      </c>
      <c r="G698" s="14">
        <v>40000</v>
      </c>
      <c r="H698" s="4">
        <v>0</v>
      </c>
      <c r="I698" s="14">
        <v>40000</v>
      </c>
      <c r="J698" s="14">
        <v>1148</v>
      </c>
      <c r="K698" s="14">
        <v>442.65</v>
      </c>
      <c r="L698" s="14">
        <v>1216</v>
      </c>
      <c r="M698" s="14">
        <v>6510</v>
      </c>
      <c r="N698" s="14">
        <f t="shared" si="23"/>
        <v>9316.65</v>
      </c>
      <c r="O698" s="14">
        <f t="shared" si="22"/>
        <v>30683.35</v>
      </c>
    </row>
    <row r="699" spans="1:15" ht="24.75" customHeight="1" x14ac:dyDescent="0.25">
      <c r="A699" s="4">
        <v>691</v>
      </c>
      <c r="B699" s="4" t="s">
        <v>704</v>
      </c>
      <c r="C699" s="4" t="s">
        <v>1114</v>
      </c>
      <c r="D699" s="4" t="s">
        <v>21</v>
      </c>
      <c r="E699" s="4" t="s">
        <v>725</v>
      </c>
      <c r="F699" s="4" t="s">
        <v>734</v>
      </c>
      <c r="G699" s="14">
        <v>50000</v>
      </c>
      <c r="H699" s="4">
        <v>0</v>
      </c>
      <c r="I699" s="14">
        <v>50000</v>
      </c>
      <c r="J699" s="14">
        <v>1435</v>
      </c>
      <c r="K699" s="14">
        <v>1615.89</v>
      </c>
      <c r="L699" s="14">
        <v>1520</v>
      </c>
      <c r="M699" s="31">
        <v>2712.38</v>
      </c>
      <c r="N699" s="14">
        <f t="shared" si="23"/>
        <v>7283.27</v>
      </c>
      <c r="O699" s="14">
        <f t="shared" si="22"/>
        <v>42716.729999999996</v>
      </c>
    </row>
    <row r="700" spans="1:15" ht="24.75" customHeight="1" x14ac:dyDescent="0.25">
      <c r="A700" s="4">
        <v>692</v>
      </c>
      <c r="B700" s="4" t="s">
        <v>710</v>
      </c>
      <c r="C700" s="4" t="s">
        <v>1114</v>
      </c>
      <c r="D700" s="4" t="s">
        <v>36</v>
      </c>
      <c r="E700" s="4" t="s">
        <v>727</v>
      </c>
      <c r="F700" s="4" t="s">
        <v>733</v>
      </c>
      <c r="G700" s="14">
        <v>50000</v>
      </c>
      <c r="H700" s="4">
        <v>0</v>
      </c>
      <c r="I700" s="14">
        <v>50000</v>
      </c>
      <c r="J700" s="14">
        <v>1435</v>
      </c>
      <c r="K700" s="14">
        <v>1854</v>
      </c>
      <c r="L700" s="14">
        <v>1520</v>
      </c>
      <c r="M700" s="31">
        <v>6900</v>
      </c>
      <c r="N700" s="14">
        <f t="shared" si="23"/>
        <v>11709</v>
      </c>
      <c r="O700" s="14">
        <f t="shared" si="22"/>
        <v>38291</v>
      </c>
    </row>
    <row r="701" spans="1:15" ht="24.75" customHeight="1" x14ac:dyDescent="0.25">
      <c r="A701" s="4">
        <v>693</v>
      </c>
      <c r="B701" s="1" t="s">
        <v>1057</v>
      </c>
      <c r="C701" s="4" t="s">
        <v>992</v>
      </c>
      <c r="D701" s="4" t="s">
        <v>291</v>
      </c>
      <c r="E701" s="4" t="s">
        <v>726</v>
      </c>
      <c r="F701" s="4" t="s">
        <v>733</v>
      </c>
      <c r="G701" s="14">
        <v>11000</v>
      </c>
      <c r="H701" s="4">
        <v>0</v>
      </c>
      <c r="I701" s="14">
        <v>11000</v>
      </c>
      <c r="J701" s="14">
        <v>315.7</v>
      </c>
      <c r="K701" s="14">
        <v>0</v>
      </c>
      <c r="L701" s="14">
        <v>334.4</v>
      </c>
      <c r="M701" s="14">
        <v>25</v>
      </c>
      <c r="N701" s="14">
        <f t="shared" si="23"/>
        <v>675.09999999999991</v>
      </c>
      <c r="O701" s="14">
        <f t="shared" si="22"/>
        <v>10324.9</v>
      </c>
    </row>
    <row r="702" spans="1:15" ht="24.75" customHeight="1" x14ac:dyDescent="0.25">
      <c r="A702" s="4">
        <v>694</v>
      </c>
      <c r="B702" s="4" t="s">
        <v>1026</v>
      </c>
      <c r="C702" s="4" t="s">
        <v>992</v>
      </c>
      <c r="D702" s="4" t="s">
        <v>291</v>
      </c>
      <c r="E702" s="4" t="s">
        <v>726</v>
      </c>
      <c r="F702" s="4" t="s">
        <v>733</v>
      </c>
      <c r="G702" s="14">
        <v>10000</v>
      </c>
      <c r="H702" s="4">
        <v>0</v>
      </c>
      <c r="I702" s="14">
        <v>10000</v>
      </c>
      <c r="J702" s="14">
        <v>287</v>
      </c>
      <c r="K702" s="14">
        <v>0</v>
      </c>
      <c r="L702" s="14">
        <v>304</v>
      </c>
      <c r="M702" s="14">
        <v>25</v>
      </c>
      <c r="N702" s="14">
        <f t="shared" si="23"/>
        <v>616</v>
      </c>
      <c r="O702" s="14">
        <f t="shared" si="22"/>
        <v>9384</v>
      </c>
    </row>
    <row r="703" spans="1:15" ht="24.75" customHeight="1" x14ac:dyDescent="0.25">
      <c r="A703" s="4">
        <v>695</v>
      </c>
      <c r="B703" s="4" t="s">
        <v>1077</v>
      </c>
      <c r="C703" s="4" t="s">
        <v>992</v>
      </c>
      <c r="D703" s="4" t="s">
        <v>520</v>
      </c>
      <c r="E703" s="4" t="s">
        <v>726</v>
      </c>
      <c r="F703" s="4" t="s">
        <v>733</v>
      </c>
      <c r="G703" s="14">
        <v>10000</v>
      </c>
      <c r="H703" s="4">
        <v>0</v>
      </c>
      <c r="I703" s="14">
        <v>10000</v>
      </c>
      <c r="J703" s="14">
        <v>287</v>
      </c>
      <c r="K703" s="14">
        <v>0</v>
      </c>
      <c r="L703" s="14">
        <v>304</v>
      </c>
      <c r="M703" s="14">
        <v>25</v>
      </c>
      <c r="N703" s="14">
        <f t="shared" si="23"/>
        <v>616</v>
      </c>
      <c r="O703" s="14">
        <f t="shared" si="22"/>
        <v>9384</v>
      </c>
    </row>
    <row r="704" spans="1:15" ht="24.75" customHeight="1" x14ac:dyDescent="0.25">
      <c r="A704" s="4">
        <v>696</v>
      </c>
      <c r="B704" s="4" t="s">
        <v>1027</v>
      </c>
      <c r="C704" s="4" t="s">
        <v>992</v>
      </c>
      <c r="D704" s="4" t="s">
        <v>291</v>
      </c>
      <c r="E704" s="4" t="s">
        <v>726</v>
      </c>
      <c r="F704" s="4" t="s">
        <v>733</v>
      </c>
      <c r="G704" s="14">
        <v>10000</v>
      </c>
      <c r="H704" s="4">
        <v>0</v>
      </c>
      <c r="I704" s="14">
        <v>10000</v>
      </c>
      <c r="J704" s="14">
        <v>287</v>
      </c>
      <c r="K704" s="14">
        <v>0</v>
      </c>
      <c r="L704" s="14">
        <v>304</v>
      </c>
      <c r="M704" s="14">
        <v>25</v>
      </c>
      <c r="N704" s="14">
        <f t="shared" si="23"/>
        <v>616</v>
      </c>
      <c r="O704" s="14">
        <f t="shared" si="22"/>
        <v>9384</v>
      </c>
    </row>
    <row r="705" spans="1:15" ht="24.75" customHeight="1" x14ac:dyDescent="0.25">
      <c r="A705" s="4">
        <v>697</v>
      </c>
      <c r="B705" s="4" t="s">
        <v>1211</v>
      </c>
      <c r="C705" s="4" t="s">
        <v>992</v>
      </c>
      <c r="D705" s="4" t="s">
        <v>131</v>
      </c>
      <c r="E705" s="4" t="s">
        <v>726</v>
      </c>
      <c r="F705" s="4" t="s">
        <v>734</v>
      </c>
      <c r="G705" s="31">
        <v>10000</v>
      </c>
      <c r="H705">
        <v>0</v>
      </c>
      <c r="I705" s="31">
        <v>10000</v>
      </c>
      <c r="J705" s="14">
        <v>287</v>
      </c>
      <c r="K705" s="14">
        <v>0</v>
      </c>
      <c r="L705" s="14">
        <v>304</v>
      </c>
      <c r="M705" s="14">
        <v>25</v>
      </c>
      <c r="N705" s="14">
        <f t="shared" si="23"/>
        <v>616</v>
      </c>
      <c r="O705" s="14">
        <f t="shared" si="22"/>
        <v>9384</v>
      </c>
    </row>
    <row r="706" spans="1:15" ht="24.75" customHeight="1" x14ac:dyDescent="0.25">
      <c r="A706" s="4">
        <v>698</v>
      </c>
      <c r="B706" s="4" t="s">
        <v>1212</v>
      </c>
      <c r="C706" s="4" t="s">
        <v>992</v>
      </c>
      <c r="D706" s="4" t="s">
        <v>291</v>
      </c>
      <c r="E706" s="4" t="s">
        <v>726</v>
      </c>
      <c r="F706" s="4" t="s">
        <v>734</v>
      </c>
      <c r="G706" s="31">
        <v>10000</v>
      </c>
      <c r="H706">
        <v>0</v>
      </c>
      <c r="I706" s="31">
        <v>10000</v>
      </c>
      <c r="J706" s="14">
        <v>287</v>
      </c>
      <c r="K706" s="14">
        <v>0</v>
      </c>
      <c r="L706" s="14">
        <v>304</v>
      </c>
      <c r="M706" s="14">
        <v>25</v>
      </c>
      <c r="N706" s="14">
        <f t="shared" si="23"/>
        <v>616</v>
      </c>
      <c r="O706" s="14">
        <f t="shared" si="22"/>
        <v>9384</v>
      </c>
    </row>
    <row r="707" spans="1:15" ht="24.75" customHeight="1" x14ac:dyDescent="0.25">
      <c r="A707" s="4">
        <v>699</v>
      </c>
      <c r="B707" s="4" t="s">
        <v>1213</v>
      </c>
      <c r="C707" s="4" t="s">
        <v>992</v>
      </c>
      <c r="D707" s="4" t="s">
        <v>131</v>
      </c>
      <c r="E707" s="4" t="s">
        <v>726</v>
      </c>
      <c r="F707" s="4" t="s">
        <v>734</v>
      </c>
      <c r="G707" s="31">
        <v>10000</v>
      </c>
      <c r="H707">
        <v>0</v>
      </c>
      <c r="I707" s="31">
        <v>10000</v>
      </c>
      <c r="J707" s="14">
        <v>287</v>
      </c>
      <c r="K707" s="14">
        <v>0</v>
      </c>
      <c r="L707" s="14">
        <v>304</v>
      </c>
      <c r="M707" s="14">
        <v>25</v>
      </c>
      <c r="N707" s="14">
        <f t="shared" si="23"/>
        <v>616</v>
      </c>
      <c r="O707" s="14">
        <f t="shared" si="22"/>
        <v>9384</v>
      </c>
    </row>
    <row r="708" spans="1:15" ht="24.75" customHeight="1" x14ac:dyDescent="0.25">
      <c r="A708" s="4">
        <v>700</v>
      </c>
      <c r="B708" s="4" t="s">
        <v>536</v>
      </c>
      <c r="C708" s="4" t="s">
        <v>1114</v>
      </c>
      <c r="D708" s="4" t="s">
        <v>131</v>
      </c>
      <c r="E708" s="4" t="s">
        <v>726</v>
      </c>
      <c r="F708" s="4" t="s">
        <v>734</v>
      </c>
      <c r="G708" s="14">
        <v>11000</v>
      </c>
      <c r="H708" s="4">
        <v>0</v>
      </c>
      <c r="I708" s="14">
        <v>11000</v>
      </c>
      <c r="J708" s="14">
        <v>315.7</v>
      </c>
      <c r="K708" s="14">
        <v>0</v>
      </c>
      <c r="L708" s="14">
        <v>334.4</v>
      </c>
      <c r="M708" s="31">
        <v>6720.38</v>
      </c>
      <c r="N708" s="14">
        <f t="shared" si="23"/>
        <v>7370.48</v>
      </c>
      <c r="O708" s="14">
        <f t="shared" si="22"/>
        <v>3629.5200000000004</v>
      </c>
    </row>
    <row r="709" spans="1:15" ht="24.75" customHeight="1" x14ac:dyDescent="0.25">
      <c r="A709" s="4">
        <v>701</v>
      </c>
      <c r="B709" t="s">
        <v>1337</v>
      </c>
      <c r="C709" s="4" t="s">
        <v>1114</v>
      </c>
      <c r="D709" t="s">
        <v>214</v>
      </c>
      <c r="E709" s="4" t="s">
        <v>726</v>
      </c>
      <c r="F709" s="4" t="s">
        <v>733</v>
      </c>
      <c r="G709" s="31">
        <v>15000</v>
      </c>
      <c r="H709">
        <v>0</v>
      </c>
      <c r="I709" s="31">
        <v>15000</v>
      </c>
      <c r="J709">
        <v>430.5</v>
      </c>
      <c r="K709" s="14">
        <v>0</v>
      </c>
      <c r="L709">
        <v>456</v>
      </c>
      <c r="M709">
        <v>25</v>
      </c>
      <c r="N709">
        <v>911.5</v>
      </c>
      <c r="O709" s="14">
        <f t="shared" si="22"/>
        <v>14088.5</v>
      </c>
    </row>
    <row r="710" spans="1:15" ht="24.75" customHeight="1" x14ac:dyDescent="0.25">
      <c r="A710" s="4">
        <v>702</v>
      </c>
      <c r="B710" t="s">
        <v>1338</v>
      </c>
      <c r="C710" s="4" t="s">
        <v>1114</v>
      </c>
      <c r="D710" t="s">
        <v>147</v>
      </c>
      <c r="E710" s="4" t="s">
        <v>726</v>
      </c>
      <c r="F710" s="4" t="s">
        <v>733</v>
      </c>
      <c r="G710" s="31">
        <v>11000</v>
      </c>
      <c r="H710">
        <v>0</v>
      </c>
      <c r="I710" s="31">
        <v>11000</v>
      </c>
      <c r="J710">
        <v>315.7</v>
      </c>
      <c r="K710" s="14">
        <v>0</v>
      </c>
      <c r="L710">
        <v>334.4</v>
      </c>
      <c r="M710">
        <v>25</v>
      </c>
      <c r="N710">
        <v>675.1</v>
      </c>
      <c r="O710" s="14">
        <f t="shared" ref="O710:O773" si="24">+G710-N710</f>
        <v>10324.9</v>
      </c>
    </row>
    <row r="711" spans="1:15" ht="24.75" customHeight="1" x14ac:dyDescent="0.25">
      <c r="A711" s="4">
        <v>703</v>
      </c>
      <c r="B711" t="s">
        <v>1339</v>
      </c>
      <c r="C711" s="4" t="s">
        <v>1114</v>
      </c>
      <c r="D711" t="s">
        <v>214</v>
      </c>
      <c r="E711" s="4" t="s">
        <v>726</v>
      </c>
      <c r="F711" s="4" t="s">
        <v>733</v>
      </c>
      <c r="G711" s="31">
        <v>15000</v>
      </c>
      <c r="H711">
        <v>0</v>
      </c>
      <c r="I711" s="31">
        <v>15000</v>
      </c>
      <c r="J711">
        <v>430.5</v>
      </c>
      <c r="K711" s="14">
        <v>0</v>
      </c>
      <c r="L711">
        <v>456</v>
      </c>
      <c r="M711">
        <v>25</v>
      </c>
      <c r="N711">
        <v>911.5</v>
      </c>
      <c r="O711" s="14">
        <f t="shared" si="24"/>
        <v>14088.5</v>
      </c>
    </row>
    <row r="712" spans="1:15" ht="24.75" customHeight="1" x14ac:dyDescent="0.25">
      <c r="A712" s="4">
        <v>704</v>
      </c>
      <c r="B712" t="s">
        <v>1340</v>
      </c>
      <c r="C712" s="4" t="s">
        <v>1114</v>
      </c>
      <c r="D712" t="s">
        <v>291</v>
      </c>
      <c r="E712" s="4" t="s">
        <v>726</v>
      </c>
      <c r="F712" s="4" t="s">
        <v>733</v>
      </c>
      <c r="G712" s="31">
        <v>11000</v>
      </c>
      <c r="H712">
        <v>0</v>
      </c>
      <c r="I712" s="31">
        <v>11000</v>
      </c>
      <c r="J712">
        <v>315.7</v>
      </c>
      <c r="K712" s="14">
        <v>0</v>
      </c>
      <c r="L712">
        <v>334.4</v>
      </c>
      <c r="M712">
        <v>25</v>
      </c>
      <c r="N712">
        <v>675.1</v>
      </c>
      <c r="O712" s="14">
        <f t="shared" si="24"/>
        <v>10324.9</v>
      </c>
    </row>
    <row r="713" spans="1:15" ht="24.75" customHeight="1" x14ac:dyDescent="0.25">
      <c r="A713" s="4">
        <v>705</v>
      </c>
      <c r="B713" t="s">
        <v>1341</v>
      </c>
      <c r="C713" s="4" t="s">
        <v>1114</v>
      </c>
      <c r="D713" t="s">
        <v>291</v>
      </c>
      <c r="E713" s="4" t="s">
        <v>726</v>
      </c>
      <c r="F713" s="4" t="s">
        <v>733</v>
      </c>
      <c r="G713" s="31">
        <v>11000</v>
      </c>
      <c r="H713">
        <v>0</v>
      </c>
      <c r="I713" s="31">
        <v>11000</v>
      </c>
      <c r="J713">
        <v>315.7</v>
      </c>
      <c r="K713" s="14">
        <v>0</v>
      </c>
      <c r="L713">
        <v>334.4</v>
      </c>
      <c r="M713">
        <v>25</v>
      </c>
      <c r="N713">
        <v>675.1</v>
      </c>
      <c r="O713" s="14">
        <f t="shared" si="24"/>
        <v>10324.9</v>
      </c>
    </row>
    <row r="714" spans="1:15" ht="24.75" customHeight="1" x14ac:dyDescent="0.25">
      <c r="A714" s="4">
        <v>706</v>
      </c>
      <c r="B714" t="s">
        <v>1342</v>
      </c>
      <c r="C714" s="4" t="s">
        <v>1114</v>
      </c>
      <c r="D714" t="s">
        <v>291</v>
      </c>
      <c r="E714" s="4" t="s">
        <v>726</v>
      </c>
      <c r="F714" s="4" t="s">
        <v>733</v>
      </c>
      <c r="G714" s="31">
        <v>11000</v>
      </c>
      <c r="H714">
        <v>0</v>
      </c>
      <c r="I714" s="31">
        <v>11000</v>
      </c>
      <c r="J714">
        <v>315.7</v>
      </c>
      <c r="K714" s="14">
        <v>0</v>
      </c>
      <c r="L714">
        <v>334.4</v>
      </c>
      <c r="M714">
        <v>25</v>
      </c>
      <c r="N714">
        <v>675.1</v>
      </c>
      <c r="O714" s="14">
        <f t="shared" si="24"/>
        <v>10324.9</v>
      </c>
    </row>
    <row r="715" spans="1:15" ht="15" x14ac:dyDescent="0.25">
      <c r="A715" s="4">
        <v>707</v>
      </c>
      <c r="B715" s="4" t="s">
        <v>635</v>
      </c>
      <c r="C715" s="4" t="s">
        <v>542</v>
      </c>
      <c r="D715" s="4" t="s">
        <v>140</v>
      </c>
      <c r="E715" s="4" t="s">
        <v>726</v>
      </c>
      <c r="F715" s="4" t="s">
        <v>733</v>
      </c>
      <c r="G715" s="14">
        <v>15000</v>
      </c>
      <c r="H715" s="4">
        <v>0</v>
      </c>
      <c r="I715" s="14">
        <v>15000</v>
      </c>
      <c r="J715" s="14">
        <f>+I715*2.87%</f>
        <v>430.5</v>
      </c>
      <c r="K715" s="14">
        <v>0</v>
      </c>
      <c r="L715" s="14">
        <f>+G715*3.04%</f>
        <v>456</v>
      </c>
      <c r="M715" s="14">
        <v>25</v>
      </c>
      <c r="N715" s="14">
        <f t="shared" si="23"/>
        <v>911.5</v>
      </c>
      <c r="O715" s="14">
        <f t="shared" si="24"/>
        <v>14088.5</v>
      </c>
    </row>
    <row r="716" spans="1:15" ht="30" customHeight="1" x14ac:dyDescent="0.25">
      <c r="A716" s="4">
        <v>708</v>
      </c>
      <c r="B716" s="4" t="s">
        <v>636</v>
      </c>
      <c r="C716" s="4" t="s">
        <v>542</v>
      </c>
      <c r="D716" s="4" t="s">
        <v>694</v>
      </c>
      <c r="E716" s="4" t="s">
        <v>726</v>
      </c>
      <c r="F716" s="4" t="s">
        <v>733</v>
      </c>
      <c r="G716" s="14">
        <v>16500</v>
      </c>
      <c r="H716" s="4">
        <v>0</v>
      </c>
      <c r="I716" s="14">
        <v>16500</v>
      </c>
      <c r="J716" s="14">
        <f>+I716*2.87%</f>
        <v>473.55</v>
      </c>
      <c r="K716" s="14">
        <v>0</v>
      </c>
      <c r="L716" s="14">
        <f>+I716*3.04%</f>
        <v>501.6</v>
      </c>
      <c r="M716" s="14">
        <v>25</v>
      </c>
      <c r="N716" s="14">
        <f t="shared" si="23"/>
        <v>1000.1500000000001</v>
      </c>
      <c r="O716" s="14">
        <f t="shared" si="24"/>
        <v>15499.85</v>
      </c>
    </row>
    <row r="717" spans="1:15" ht="30" customHeight="1" x14ac:dyDescent="0.25">
      <c r="A717" s="4">
        <v>709</v>
      </c>
      <c r="B717" s="4" t="s">
        <v>1417</v>
      </c>
      <c r="C717" s="4" t="s">
        <v>542</v>
      </c>
      <c r="D717" s="4" t="s">
        <v>1418</v>
      </c>
      <c r="E717" s="4" t="s">
        <v>726</v>
      </c>
      <c r="F717" s="4" t="s">
        <v>733</v>
      </c>
      <c r="G717" s="14">
        <v>20000</v>
      </c>
      <c r="H717" s="4">
        <v>0</v>
      </c>
      <c r="I717" s="14">
        <v>20000</v>
      </c>
      <c r="J717" s="14">
        <v>574</v>
      </c>
      <c r="K717" s="14">
        <v>0</v>
      </c>
      <c r="L717" s="14">
        <v>608</v>
      </c>
      <c r="M717" s="14">
        <v>25</v>
      </c>
      <c r="N717" s="14">
        <v>1207</v>
      </c>
      <c r="O717" s="14">
        <v>18793</v>
      </c>
    </row>
    <row r="718" spans="1:15" ht="30" customHeight="1" x14ac:dyDescent="0.25">
      <c r="A718" s="4">
        <v>710</v>
      </c>
      <c r="B718" s="4" t="s">
        <v>33</v>
      </c>
      <c r="C718" s="4" t="s">
        <v>542</v>
      </c>
      <c r="D718" s="4" t="s">
        <v>21</v>
      </c>
      <c r="E718" s="4" t="s">
        <v>727</v>
      </c>
      <c r="F718" s="4" t="s">
        <v>734</v>
      </c>
      <c r="G718" s="14">
        <v>50000</v>
      </c>
      <c r="H718" s="4">
        <v>0</v>
      </c>
      <c r="I718" s="14">
        <v>50000</v>
      </c>
      <c r="J718" s="14">
        <v>1435</v>
      </c>
      <c r="K718" s="14">
        <v>1854</v>
      </c>
      <c r="L718" s="14">
        <v>1520</v>
      </c>
      <c r="M718" s="14">
        <v>673.5</v>
      </c>
      <c r="N718" s="14">
        <f t="shared" si="23"/>
        <v>5482.5</v>
      </c>
      <c r="O718" s="14">
        <f t="shared" si="24"/>
        <v>44517.5</v>
      </c>
    </row>
    <row r="719" spans="1:15" ht="15" x14ac:dyDescent="0.25">
      <c r="A719" s="4">
        <v>711</v>
      </c>
      <c r="B719" s="4" t="s">
        <v>116</v>
      </c>
      <c r="C719" s="4" t="s">
        <v>542</v>
      </c>
      <c r="D719" s="4" t="s">
        <v>1202</v>
      </c>
      <c r="E719" s="4" t="s">
        <v>727</v>
      </c>
      <c r="F719" s="4" t="s">
        <v>734</v>
      </c>
      <c r="G719" s="14">
        <v>120000</v>
      </c>
      <c r="H719" s="4">
        <v>0</v>
      </c>
      <c r="I719" s="14">
        <v>120000</v>
      </c>
      <c r="J719" s="14">
        <v>3444</v>
      </c>
      <c r="K719" s="14">
        <v>16809.87</v>
      </c>
      <c r="L719" s="14">
        <v>3648</v>
      </c>
      <c r="M719" s="14">
        <v>425</v>
      </c>
      <c r="N719" s="14">
        <f t="shared" si="23"/>
        <v>24326.87</v>
      </c>
      <c r="O719" s="14">
        <f t="shared" si="24"/>
        <v>95673.13</v>
      </c>
    </row>
    <row r="720" spans="1:15" s="61" customFormat="1" ht="30" x14ac:dyDescent="0.25">
      <c r="A720" s="4">
        <v>712</v>
      </c>
      <c r="B720" s="59" t="s">
        <v>39</v>
      </c>
      <c r="C720" s="59" t="s">
        <v>542</v>
      </c>
      <c r="D720" s="59" t="s">
        <v>40</v>
      </c>
      <c r="E720" s="59" t="s">
        <v>725</v>
      </c>
      <c r="F720" s="59" t="s">
        <v>733</v>
      </c>
      <c r="G720" s="60">
        <v>60000</v>
      </c>
      <c r="H720" s="59">
        <v>0</v>
      </c>
      <c r="I720" s="60">
        <v>60000</v>
      </c>
      <c r="J720" s="60">
        <v>1722</v>
      </c>
      <c r="K720" s="14">
        <v>2851.72</v>
      </c>
      <c r="L720" s="60">
        <v>1824</v>
      </c>
      <c r="M720" s="62">
        <v>4759.76</v>
      </c>
      <c r="N720" s="60">
        <f t="shared" si="23"/>
        <v>11157.48</v>
      </c>
      <c r="O720" s="14">
        <f t="shared" si="24"/>
        <v>48842.520000000004</v>
      </c>
    </row>
    <row r="721" spans="1:15" ht="30" x14ac:dyDescent="0.25">
      <c r="A721" s="4">
        <v>713</v>
      </c>
      <c r="B721" s="4" t="s">
        <v>45</v>
      </c>
      <c r="C721" s="4" t="s">
        <v>542</v>
      </c>
      <c r="D721" s="4" t="s">
        <v>21</v>
      </c>
      <c r="E721" s="4" t="s">
        <v>725</v>
      </c>
      <c r="F721" s="4" t="s">
        <v>734</v>
      </c>
      <c r="G721" s="14">
        <v>50000</v>
      </c>
      <c r="H721" s="4">
        <v>0</v>
      </c>
      <c r="I721" s="14">
        <v>50000</v>
      </c>
      <c r="J721" s="14">
        <v>1435</v>
      </c>
      <c r="K721" s="14">
        <v>1854</v>
      </c>
      <c r="L721" s="14">
        <v>1520</v>
      </c>
      <c r="M721" s="14">
        <v>465</v>
      </c>
      <c r="N721" s="14">
        <f t="shared" si="23"/>
        <v>5274</v>
      </c>
      <c r="O721" s="14">
        <f t="shared" si="24"/>
        <v>44726</v>
      </c>
    </row>
    <row r="722" spans="1:15" ht="30" x14ac:dyDescent="0.25">
      <c r="A722" s="4">
        <v>714</v>
      </c>
      <c r="B722" s="4" t="s">
        <v>49</v>
      </c>
      <c r="C722" s="4" t="s">
        <v>542</v>
      </c>
      <c r="D722" s="4" t="s">
        <v>21</v>
      </c>
      <c r="E722" s="4" t="s">
        <v>725</v>
      </c>
      <c r="F722" s="4" t="s">
        <v>734</v>
      </c>
      <c r="G722" s="14">
        <v>50000</v>
      </c>
      <c r="H722" s="4">
        <v>0</v>
      </c>
      <c r="I722" s="14">
        <v>50000</v>
      </c>
      <c r="J722" s="14">
        <v>1435</v>
      </c>
      <c r="K722" s="14">
        <v>1615.89</v>
      </c>
      <c r="L722" s="14">
        <v>1520</v>
      </c>
      <c r="M722" s="31">
        <v>1612.38</v>
      </c>
      <c r="N722" s="14">
        <f t="shared" si="23"/>
        <v>6183.27</v>
      </c>
      <c r="O722" s="14">
        <f t="shared" si="24"/>
        <v>43816.729999999996</v>
      </c>
    </row>
    <row r="723" spans="1:15" s="61" customFormat="1" ht="24.75" customHeight="1" x14ac:dyDescent="0.25">
      <c r="A723" s="4">
        <v>715</v>
      </c>
      <c r="B723" s="59" t="s">
        <v>52</v>
      </c>
      <c r="C723" s="59" t="s">
        <v>542</v>
      </c>
      <c r="D723" s="59" t="s">
        <v>53</v>
      </c>
      <c r="E723" s="59" t="s">
        <v>727</v>
      </c>
      <c r="F723" s="59" t="s">
        <v>733</v>
      </c>
      <c r="G723" s="60">
        <v>60000</v>
      </c>
      <c r="H723" s="59">
        <v>0</v>
      </c>
      <c r="I723" s="60">
        <v>60000</v>
      </c>
      <c r="J723" s="60">
        <v>1722</v>
      </c>
      <c r="K723" s="14">
        <v>3169.2</v>
      </c>
      <c r="L723" s="60">
        <v>1824</v>
      </c>
      <c r="M723" s="62">
        <v>2012.38</v>
      </c>
      <c r="N723" s="60">
        <f t="shared" si="23"/>
        <v>8727.58</v>
      </c>
      <c r="O723" s="14">
        <f t="shared" si="24"/>
        <v>51272.42</v>
      </c>
    </row>
    <row r="724" spans="1:15" ht="30" x14ac:dyDescent="0.25">
      <c r="A724" s="4">
        <v>716</v>
      </c>
      <c r="B724" s="4" t="s">
        <v>72</v>
      </c>
      <c r="C724" s="4" t="s">
        <v>542</v>
      </c>
      <c r="D724" s="4" t="s">
        <v>21</v>
      </c>
      <c r="E724" s="4" t="s">
        <v>725</v>
      </c>
      <c r="F724" s="4" t="s">
        <v>734</v>
      </c>
      <c r="G724" s="14">
        <v>50000</v>
      </c>
      <c r="H724" s="4">
        <v>0</v>
      </c>
      <c r="I724" s="14">
        <v>50000</v>
      </c>
      <c r="J724" s="14">
        <v>1435</v>
      </c>
      <c r="K724" s="14">
        <v>1615.89</v>
      </c>
      <c r="L724" s="14">
        <v>1520</v>
      </c>
      <c r="M724" s="31">
        <v>2712.38</v>
      </c>
      <c r="N724" s="14">
        <f t="shared" si="23"/>
        <v>7283.27</v>
      </c>
      <c r="O724" s="14">
        <f t="shared" si="24"/>
        <v>42716.729999999996</v>
      </c>
    </row>
    <row r="725" spans="1:15" ht="30" x14ac:dyDescent="0.25">
      <c r="A725" s="4">
        <v>717</v>
      </c>
      <c r="B725" s="4" t="s">
        <v>76</v>
      </c>
      <c r="C725" s="4" t="s">
        <v>542</v>
      </c>
      <c r="D725" s="4" t="s">
        <v>48</v>
      </c>
      <c r="E725" s="4" t="s">
        <v>725</v>
      </c>
      <c r="F725" s="4" t="s">
        <v>734</v>
      </c>
      <c r="G725" s="14">
        <v>75000</v>
      </c>
      <c r="H725" s="4">
        <v>0</v>
      </c>
      <c r="I725" s="14">
        <v>75000</v>
      </c>
      <c r="J725" s="14">
        <v>2152.5</v>
      </c>
      <c r="K725" s="14">
        <v>6309.38</v>
      </c>
      <c r="L725" s="14">
        <v>2280</v>
      </c>
      <c r="M725" s="14">
        <v>425</v>
      </c>
      <c r="N725" s="14">
        <f t="shared" si="23"/>
        <v>11166.880000000001</v>
      </c>
      <c r="O725" s="14">
        <f t="shared" si="24"/>
        <v>63833.119999999995</v>
      </c>
    </row>
    <row r="726" spans="1:15" ht="30" x14ac:dyDescent="0.25">
      <c r="A726" s="4">
        <v>718</v>
      </c>
      <c r="B726" s="4" t="s">
        <v>78</v>
      </c>
      <c r="C726" s="4" t="s">
        <v>542</v>
      </c>
      <c r="D726" s="4" t="s">
        <v>34</v>
      </c>
      <c r="E726" s="4" t="s">
        <v>725</v>
      </c>
      <c r="F726" s="4" t="s">
        <v>733</v>
      </c>
      <c r="G726" s="14">
        <v>75000</v>
      </c>
      <c r="H726" s="4">
        <v>0</v>
      </c>
      <c r="I726" s="14">
        <v>75000</v>
      </c>
      <c r="J726" s="14">
        <v>2152.5</v>
      </c>
      <c r="K726" s="14">
        <v>6309.38</v>
      </c>
      <c r="L726" s="14">
        <v>2280</v>
      </c>
      <c r="M726" s="14">
        <v>2470.5</v>
      </c>
      <c r="N726" s="14">
        <f t="shared" si="23"/>
        <v>13212.380000000001</v>
      </c>
      <c r="O726" s="14">
        <f t="shared" si="24"/>
        <v>61787.619999999995</v>
      </c>
    </row>
    <row r="727" spans="1:15" ht="15" x14ac:dyDescent="0.25">
      <c r="A727" s="4">
        <v>719</v>
      </c>
      <c r="B727" s="4" t="s">
        <v>89</v>
      </c>
      <c r="C727" s="4" t="s">
        <v>542</v>
      </c>
      <c r="D727" s="4" t="s">
        <v>90</v>
      </c>
      <c r="E727" s="4" t="s">
        <v>727</v>
      </c>
      <c r="F727" s="4" t="s">
        <v>734</v>
      </c>
      <c r="G727" s="14">
        <v>50000</v>
      </c>
      <c r="H727" s="4">
        <v>0</v>
      </c>
      <c r="I727" s="14">
        <v>50000</v>
      </c>
      <c r="J727" s="14">
        <v>1435</v>
      </c>
      <c r="K727" s="14">
        <v>1854</v>
      </c>
      <c r="L727" s="14">
        <v>1520</v>
      </c>
      <c r="M727" s="14">
        <v>425</v>
      </c>
      <c r="N727" s="14">
        <f t="shared" si="23"/>
        <v>5234</v>
      </c>
      <c r="O727" s="14">
        <f t="shared" si="24"/>
        <v>44766</v>
      </c>
    </row>
    <row r="728" spans="1:15" s="61" customFormat="1" ht="15" x14ac:dyDescent="0.25">
      <c r="A728" s="4">
        <v>720</v>
      </c>
      <c r="B728" s="59" t="s">
        <v>100</v>
      </c>
      <c r="C728" s="59" t="s">
        <v>542</v>
      </c>
      <c r="D728" s="59" t="s">
        <v>40</v>
      </c>
      <c r="E728" s="59" t="s">
        <v>727</v>
      </c>
      <c r="F728" s="59" t="s">
        <v>734</v>
      </c>
      <c r="G728" s="60">
        <v>60000</v>
      </c>
      <c r="H728" s="59">
        <v>0</v>
      </c>
      <c r="I728" s="60">
        <v>60000</v>
      </c>
      <c r="J728" s="60">
        <v>1722</v>
      </c>
      <c r="K728" s="14">
        <v>3486.68</v>
      </c>
      <c r="L728" s="60">
        <v>1824</v>
      </c>
      <c r="M728" s="60">
        <v>793.5</v>
      </c>
      <c r="N728" s="60">
        <f t="shared" si="23"/>
        <v>7826.18</v>
      </c>
      <c r="O728" s="14">
        <f t="shared" si="24"/>
        <v>52173.82</v>
      </c>
    </row>
    <row r="729" spans="1:15" ht="15" x14ac:dyDescent="0.25">
      <c r="A729" s="4">
        <v>721</v>
      </c>
      <c r="B729" s="4" t="s">
        <v>108</v>
      </c>
      <c r="C729" s="4" t="s">
        <v>542</v>
      </c>
      <c r="D729" s="4" t="s">
        <v>95</v>
      </c>
      <c r="E729" s="4" t="s">
        <v>727</v>
      </c>
      <c r="F729" s="4" t="s">
        <v>734</v>
      </c>
      <c r="G729" s="14">
        <v>35000</v>
      </c>
      <c r="H729" s="4">
        <v>0</v>
      </c>
      <c r="I729" s="14">
        <v>35000</v>
      </c>
      <c r="J729" s="14">
        <v>1004.5</v>
      </c>
      <c r="K729" s="14">
        <v>0</v>
      </c>
      <c r="L729" s="14">
        <v>1064</v>
      </c>
      <c r="M729" s="14">
        <v>673.5</v>
      </c>
      <c r="N729" s="14">
        <f t="shared" si="23"/>
        <v>2742</v>
      </c>
      <c r="O729" s="14">
        <f t="shared" si="24"/>
        <v>32258</v>
      </c>
    </row>
    <row r="730" spans="1:15" ht="30" x14ac:dyDescent="0.25">
      <c r="A730" s="4">
        <v>722</v>
      </c>
      <c r="B730" s="4" t="s">
        <v>109</v>
      </c>
      <c r="C730" s="4" t="s">
        <v>542</v>
      </c>
      <c r="D730" s="4" t="s">
        <v>21</v>
      </c>
      <c r="E730" s="4" t="s">
        <v>725</v>
      </c>
      <c r="F730" s="4" t="s">
        <v>734</v>
      </c>
      <c r="G730" s="14">
        <v>50000</v>
      </c>
      <c r="H730" s="4">
        <v>0</v>
      </c>
      <c r="I730" s="14">
        <v>50000</v>
      </c>
      <c r="J730" s="14">
        <v>1435</v>
      </c>
      <c r="K730" s="14">
        <v>1854</v>
      </c>
      <c r="L730" s="14">
        <v>1520</v>
      </c>
      <c r="M730" s="14">
        <v>965</v>
      </c>
      <c r="N730" s="14">
        <f t="shared" si="23"/>
        <v>5774</v>
      </c>
      <c r="O730" s="14">
        <f t="shared" si="24"/>
        <v>44226</v>
      </c>
    </row>
    <row r="731" spans="1:15" ht="30" x14ac:dyDescent="0.25">
      <c r="A731" s="4">
        <v>723</v>
      </c>
      <c r="B731" s="4" t="s">
        <v>426</v>
      </c>
      <c r="C731" s="4" t="s">
        <v>542</v>
      </c>
      <c r="D731" s="4" t="s">
        <v>156</v>
      </c>
      <c r="E731" s="4" t="s">
        <v>725</v>
      </c>
      <c r="F731" s="4" t="s">
        <v>734</v>
      </c>
      <c r="G731" s="14">
        <v>50000</v>
      </c>
      <c r="H731" s="4">
        <v>0</v>
      </c>
      <c r="I731" s="14">
        <v>50000</v>
      </c>
      <c r="J731" s="14">
        <v>1435</v>
      </c>
      <c r="K731" s="14">
        <v>1615.89</v>
      </c>
      <c r="L731" s="14">
        <v>1520</v>
      </c>
      <c r="M731" s="31">
        <v>3372.38</v>
      </c>
      <c r="N731" s="14">
        <f t="shared" si="23"/>
        <v>7943.27</v>
      </c>
      <c r="O731" s="14">
        <f t="shared" si="24"/>
        <v>42056.729999999996</v>
      </c>
    </row>
    <row r="732" spans="1:15" ht="15" x14ac:dyDescent="0.25">
      <c r="A732" s="4">
        <v>724</v>
      </c>
      <c r="B732" s="4" t="s">
        <v>137</v>
      </c>
      <c r="C732" s="4" t="s">
        <v>542</v>
      </c>
      <c r="D732" s="4" t="s">
        <v>44</v>
      </c>
      <c r="E732" s="4" t="s">
        <v>727</v>
      </c>
      <c r="F732" s="4" t="s">
        <v>734</v>
      </c>
      <c r="G732" s="14">
        <v>35000</v>
      </c>
      <c r="H732" s="4">
        <v>0</v>
      </c>
      <c r="I732" s="14">
        <v>35000</v>
      </c>
      <c r="J732" s="14">
        <v>1004.5</v>
      </c>
      <c r="K732" s="14">
        <v>0</v>
      </c>
      <c r="L732" s="14">
        <v>1064</v>
      </c>
      <c r="M732" s="14">
        <v>793.5</v>
      </c>
      <c r="N732" s="14">
        <f t="shared" si="23"/>
        <v>2862</v>
      </c>
      <c r="O732" s="14">
        <f t="shared" si="24"/>
        <v>32138</v>
      </c>
    </row>
    <row r="733" spans="1:15" ht="30" x14ac:dyDescent="0.25">
      <c r="A733" s="4">
        <v>725</v>
      </c>
      <c r="B733" s="4" t="s">
        <v>138</v>
      </c>
      <c r="C733" s="4" t="s">
        <v>542</v>
      </c>
      <c r="D733" s="4" t="s">
        <v>21</v>
      </c>
      <c r="E733" s="4" t="s">
        <v>725</v>
      </c>
      <c r="F733" s="4" t="s">
        <v>733</v>
      </c>
      <c r="G733" s="14">
        <v>50000</v>
      </c>
      <c r="H733" s="4">
        <v>0</v>
      </c>
      <c r="I733" s="14">
        <v>50000</v>
      </c>
      <c r="J733" s="14">
        <v>1435</v>
      </c>
      <c r="K733" s="14">
        <v>1615.89</v>
      </c>
      <c r="L733" s="14">
        <v>1520</v>
      </c>
      <c r="M733" s="31">
        <v>2712.38</v>
      </c>
      <c r="N733" s="14">
        <f t="shared" ref="N733:N791" si="25">+J733+K733+L733+M733</f>
        <v>7283.27</v>
      </c>
      <c r="O733" s="14">
        <f t="shared" si="24"/>
        <v>42716.729999999996</v>
      </c>
    </row>
    <row r="734" spans="1:15" ht="30" x14ac:dyDescent="0.25">
      <c r="A734" s="4">
        <v>726</v>
      </c>
      <c r="B734" s="4" t="s">
        <v>152</v>
      </c>
      <c r="C734" s="4" t="s">
        <v>542</v>
      </c>
      <c r="D734" s="4" t="s">
        <v>21</v>
      </c>
      <c r="E734" s="4" t="s">
        <v>725</v>
      </c>
      <c r="F734" s="4" t="s">
        <v>734</v>
      </c>
      <c r="G734" s="14">
        <v>35000</v>
      </c>
      <c r="H734" s="4">
        <v>0</v>
      </c>
      <c r="I734" s="14">
        <v>35000</v>
      </c>
      <c r="J734" s="14">
        <v>1004.5</v>
      </c>
      <c r="K734" s="14">
        <v>0</v>
      </c>
      <c r="L734" s="14">
        <v>1064</v>
      </c>
      <c r="M734" s="31">
        <v>3020.78</v>
      </c>
      <c r="N734" s="14">
        <f t="shared" si="25"/>
        <v>5089.2800000000007</v>
      </c>
      <c r="O734" s="14">
        <f t="shared" si="24"/>
        <v>29910.720000000001</v>
      </c>
    </row>
    <row r="735" spans="1:15" ht="15" x14ac:dyDescent="0.25">
      <c r="A735" s="4">
        <v>727</v>
      </c>
      <c r="B735" s="4" t="s">
        <v>154</v>
      </c>
      <c r="C735" s="4" t="s">
        <v>542</v>
      </c>
      <c r="D735" s="4" t="s">
        <v>140</v>
      </c>
      <c r="E735" s="4" t="s">
        <v>726</v>
      </c>
      <c r="F735" s="4" t="s">
        <v>733</v>
      </c>
      <c r="G735" s="14">
        <v>11000.47</v>
      </c>
      <c r="H735" s="4">
        <v>0</v>
      </c>
      <c r="I735" s="14">
        <v>11000.47</v>
      </c>
      <c r="J735" s="14">
        <v>315.70999999999998</v>
      </c>
      <c r="K735" s="14">
        <v>0</v>
      </c>
      <c r="L735" s="14">
        <v>334.41</v>
      </c>
      <c r="M735" s="14">
        <v>4229.92</v>
      </c>
      <c r="N735" s="14">
        <f t="shared" si="25"/>
        <v>4880.04</v>
      </c>
      <c r="O735" s="14">
        <f t="shared" si="24"/>
        <v>6120.4299999999994</v>
      </c>
    </row>
    <row r="736" spans="1:15" ht="30" x14ac:dyDescent="0.25">
      <c r="A736" s="4">
        <v>728</v>
      </c>
      <c r="B736" s="4" t="s">
        <v>155</v>
      </c>
      <c r="C736" s="4" t="s">
        <v>542</v>
      </c>
      <c r="D736" s="4" t="s">
        <v>156</v>
      </c>
      <c r="E736" s="4" t="s">
        <v>725</v>
      </c>
      <c r="F736" s="4" t="s">
        <v>734</v>
      </c>
      <c r="G736" s="14">
        <v>50000</v>
      </c>
      <c r="H736" s="4">
        <v>0</v>
      </c>
      <c r="I736" s="14">
        <v>50000</v>
      </c>
      <c r="J736" s="14">
        <v>1435</v>
      </c>
      <c r="K736" s="14">
        <v>1854</v>
      </c>
      <c r="L736" s="14">
        <v>1520</v>
      </c>
      <c r="M736" s="14">
        <v>25</v>
      </c>
      <c r="N736" s="14">
        <f t="shared" si="25"/>
        <v>4834</v>
      </c>
      <c r="O736" s="14">
        <f t="shared" si="24"/>
        <v>45166</v>
      </c>
    </row>
    <row r="737" spans="1:15" ht="30" x14ac:dyDescent="0.25">
      <c r="A737" s="4">
        <v>729</v>
      </c>
      <c r="B737" s="4" t="s">
        <v>171</v>
      </c>
      <c r="C737" s="4" t="s">
        <v>542</v>
      </c>
      <c r="D737" s="4" t="s">
        <v>21</v>
      </c>
      <c r="E737" s="4" t="s">
        <v>725</v>
      </c>
      <c r="F737" s="4" t="s">
        <v>734</v>
      </c>
      <c r="G737" s="14">
        <v>50000</v>
      </c>
      <c r="H737" s="4">
        <v>0</v>
      </c>
      <c r="I737" s="14">
        <v>50000</v>
      </c>
      <c r="J737" s="14">
        <v>1435</v>
      </c>
      <c r="K737" s="14">
        <v>1854</v>
      </c>
      <c r="L737" s="14">
        <v>1520</v>
      </c>
      <c r="M737">
        <v>145</v>
      </c>
      <c r="N737" s="14">
        <f t="shared" si="25"/>
        <v>4954</v>
      </c>
      <c r="O737" s="14">
        <f t="shared" si="24"/>
        <v>45046</v>
      </c>
    </row>
    <row r="738" spans="1:15" ht="15" x14ac:dyDescent="0.25">
      <c r="A738" s="4">
        <v>730</v>
      </c>
      <c r="B738" s="4" t="s">
        <v>181</v>
      </c>
      <c r="C738" s="4" t="s">
        <v>542</v>
      </c>
      <c r="D738" s="4" t="s">
        <v>140</v>
      </c>
      <c r="E738" s="4" t="s">
        <v>726</v>
      </c>
      <c r="F738" s="4" t="s">
        <v>733</v>
      </c>
      <c r="G738" s="14">
        <v>11000</v>
      </c>
      <c r="H738" s="4">
        <v>0</v>
      </c>
      <c r="I738" s="14">
        <v>11000</v>
      </c>
      <c r="J738" s="14">
        <v>315.7</v>
      </c>
      <c r="K738" s="14">
        <v>0</v>
      </c>
      <c r="L738" s="14">
        <v>334.4</v>
      </c>
      <c r="M738" s="14">
        <v>25</v>
      </c>
      <c r="N738" s="14">
        <f t="shared" si="25"/>
        <v>675.09999999999991</v>
      </c>
      <c r="O738" s="14">
        <f t="shared" si="24"/>
        <v>10324.9</v>
      </c>
    </row>
    <row r="739" spans="1:15" ht="15" x14ac:dyDescent="0.25">
      <c r="A739" s="4">
        <v>731</v>
      </c>
      <c r="B739" s="1" t="s">
        <v>1091</v>
      </c>
      <c r="C739" s="4" t="s">
        <v>542</v>
      </c>
      <c r="D739" s="4" t="s">
        <v>95</v>
      </c>
      <c r="E739" s="4" t="s">
        <v>727</v>
      </c>
      <c r="F739" s="4" t="s">
        <v>733</v>
      </c>
      <c r="G739" s="14">
        <v>35000</v>
      </c>
      <c r="H739" s="4">
        <v>0</v>
      </c>
      <c r="I739" s="14">
        <v>35000</v>
      </c>
      <c r="J739" s="14">
        <v>1004.5</v>
      </c>
      <c r="K739" s="14">
        <v>0</v>
      </c>
      <c r="L739" s="14">
        <v>1064</v>
      </c>
      <c r="M739" s="14">
        <v>425</v>
      </c>
      <c r="N739" s="14">
        <f t="shared" si="25"/>
        <v>2493.5</v>
      </c>
      <c r="O739" s="14">
        <f t="shared" si="24"/>
        <v>32506.5</v>
      </c>
    </row>
    <row r="740" spans="1:15" ht="15" x14ac:dyDescent="0.25">
      <c r="A740" s="4">
        <v>732</v>
      </c>
      <c r="B740" s="4" t="s">
        <v>184</v>
      </c>
      <c r="C740" s="4" t="s">
        <v>542</v>
      </c>
      <c r="D740" s="4" t="s">
        <v>95</v>
      </c>
      <c r="E740" s="4" t="s">
        <v>727</v>
      </c>
      <c r="F740" s="4" t="s">
        <v>734</v>
      </c>
      <c r="G740" s="14">
        <v>35000</v>
      </c>
      <c r="H740" s="4">
        <v>0</v>
      </c>
      <c r="I740" s="14">
        <v>35000</v>
      </c>
      <c r="J740" s="14">
        <v>1004.5</v>
      </c>
      <c r="K740" s="14">
        <v>0</v>
      </c>
      <c r="L740" s="14">
        <v>1064</v>
      </c>
      <c r="M740" s="14">
        <v>425</v>
      </c>
      <c r="N740" s="14">
        <f t="shared" si="25"/>
        <v>2493.5</v>
      </c>
      <c r="O740" s="14">
        <f t="shared" si="24"/>
        <v>32506.5</v>
      </c>
    </row>
    <row r="741" spans="1:15" ht="15" x14ac:dyDescent="0.25">
      <c r="A741" s="4">
        <v>733</v>
      </c>
      <c r="B741" s="4" t="s">
        <v>189</v>
      </c>
      <c r="C741" s="4" t="s">
        <v>542</v>
      </c>
      <c r="D741" s="4" t="s">
        <v>21</v>
      </c>
      <c r="E741" s="4" t="s">
        <v>727</v>
      </c>
      <c r="F741" s="4" t="s">
        <v>733</v>
      </c>
      <c r="G741" s="14">
        <v>35000</v>
      </c>
      <c r="H741" s="4">
        <v>0</v>
      </c>
      <c r="I741" s="14">
        <v>35000</v>
      </c>
      <c r="J741" s="14">
        <v>1004.5</v>
      </c>
      <c r="K741" s="14">
        <v>0</v>
      </c>
      <c r="L741" s="14">
        <v>1064</v>
      </c>
      <c r="M741" s="14">
        <v>25</v>
      </c>
      <c r="N741" s="14">
        <f t="shared" si="25"/>
        <v>2093.5</v>
      </c>
      <c r="O741" s="14">
        <f t="shared" si="24"/>
        <v>32906.5</v>
      </c>
    </row>
    <row r="742" spans="1:15" ht="15" x14ac:dyDescent="0.25">
      <c r="A742" s="4">
        <v>734</v>
      </c>
      <c r="B742" s="4" t="s">
        <v>190</v>
      </c>
      <c r="C742" s="4" t="s">
        <v>542</v>
      </c>
      <c r="D742" s="4" t="s">
        <v>21</v>
      </c>
      <c r="E742" s="4" t="s">
        <v>727</v>
      </c>
      <c r="F742" s="4" t="s">
        <v>734</v>
      </c>
      <c r="G742" s="14">
        <v>40000</v>
      </c>
      <c r="H742" s="4">
        <v>0</v>
      </c>
      <c r="I742" s="14">
        <v>40000</v>
      </c>
      <c r="J742" s="14">
        <v>1148</v>
      </c>
      <c r="K742" s="14">
        <v>442.65</v>
      </c>
      <c r="L742" s="14">
        <v>1216</v>
      </c>
      <c r="M742" s="14">
        <v>1445</v>
      </c>
      <c r="N742" s="14">
        <f t="shared" si="25"/>
        <v>4251.6499999999996</v>
      </c>
      <c r="O742" s="14">
        <f t="shared" si="24"/>
        <v>35748.35</v>
      </c>
    </row>
    <row r="743" spans="1:15" ht="15" x14ac:dyDescent="0.25">
      <c r="A743" s="4">
        <v>735</v>
      </c>
      <c r="B743" s="4" t="s">
        <v>199</v>
      </c>
      <c r="C743" s="4" t="s">
        <v>542</v>
      </c>
      <c r="D743" s="4" t="s">
        <v>21</v>
      </c>
      <c r="E743" s="4" t="s">
        <v>727</v>
      </c>
      <c r="F743" s="4" t="s">
        <v>734</v>
      </c>
      <c r="G743" s="14">
        <v>30000</v>
      </c>
      <c r="H743" s="4">
        <v>0</v>
      </c>
      <c r="I743" s="14">
        <v>30000</v>
      </c>
      <c r="J743" s="14">
        <v>861</v>
      </c>
      <c r="K743" s="14">
        <v>0</v>
      </c>
      <c r="L743" s="14">
        <v>912</v>
      </c>
      <c r="M743" s="14">
        <v>1135</v>
      </c>
      <c r="N743" s="14">
        <f t="shared" si="25"/>
        <v>2908</v>
      </c>
      <c r="O743" s="14">
        <f t="shared" si="24"/>
        <v>27092</v>
      </c>
    </row>
    <row r="744" spans="1:15" ht="30" x14ac:dyDescent="0.25">
      <c r="A744" s="4">
        <v>736</v>
      </c>
      <c r="B744" s="4" t="s">
        <v>209</v>
      </c>
      <c r="C744" s="4" t="s">
        <v>542</v>
      </c>
      <c r="D744" s="4" t="s">
        <v>210</v>
      </c>
      <c r="E744" s="4" t="s">
        <v>725</v>
      </c>
      <c r="F744" s="4" t="s">
        <v>733</v>
      </c>
      <c r="G744" s="31">
        <v>28000</v>
      </c>
      <c r="H744">
        <v>0</v>
      </c>
      <c r="I744" s="31">
        <v>28000</v>
      </c>
      <c r="J744">
        <v>803.6</v>
      </c>
      <c r="K744" s="14">
        <v>0</v>
      </c>
      <c r="L744">
        <v>851.2</v>
      </c>
      <c r="M744">
        <v>25</v>
      </c>
      <c r="N744" s="31">
        <v>1679.8</v>
      </c>
      <c r="O744" s="14">
        <f t="shared" si="24"/>
        <v>26320.2</v>
      </c>
    </row>
    <row r="745" spans="1:15" ht="30" x14ac:dyDescent="0.25">
      <c r="A745" s="4">
        <v>737</v>
      </c>
      <c r="B745" s="4" t="s">
        <v>234</v>
      </c>
      <c r="C745" s="4" t="s">
        <v>542</v>
      </c>
      <c r="D745" s="4" t="s">
        <v>127</v>
      </c>
      <c r="E745" s="4" t="s">
        <v>725</v>
      </c>
      <c r="F745" s="4" t="s">
        <v>734</v>
      </c>
      <c r="G745" s="31">
        <v>35000</v>
      </c>
      <c r="H745">
        <v>0</v>
      </c>
      <c r="I745" s="31">
        <v>35000</v>
      </c>
      <c r="J745" s="31">
        <v>1004.5</v>
      </c>
      <c r="K745" s="14">
        <v>0</v>
      </c>
      <c r="L745" s="31">
        <v>1064</v>
      </c>
      <c r="M745">
        <v>673.5</v>
      </c>
      <c r="N745" s="31">
        <v>2742</v>
      </c>
      <c r="O745" s="14">
        <f t="shared" si="24"/>
        <v>32258</v>
      </c>
    </row>
    <row r="746" spans="1:15" ht="15" x14ac:dyDescent="0.25">
      <c r="A746" s="4">
        <v>738</v>
      </c>
      <c r="B746" s="4" t="s">
        <v>242</v>
      </c>
      <c r="C746" s="4" t="s">
        <v>542</v>
      </c>
      <c r="D746" s="4" t="s">
        <v>21</v>
      </c>
      <c r="E746" s="4" t="s">
        <v>727</v>
      </c>
      <c r="F746" s="4" t="s">
        <v>733</v>
      </c>
      <c r="G746" s="14">
        <v>35000</v>
      </c>
      <c r="H746" s="4">
        <v>0</v>
      </c>
      <c r="I746" s="14">
        <v>35000</v>
      </c>
      <c r="J746" s="14">
        <v>1004.5</v>
      </c>
      <c r="K746" s="14">
        <v>0</v>
      </c>
      <c r="L746" s="14">
        <v>1064</v>
      </c>
      <c r="M746" s="14">
        <v>25</v>
      </c>
      <c r="N746" s="14">
        <f t="shared" si="25"/>
        <v>2093.5</v>
      </c>
      <c r="O746" s="14">
        <f t="shared" si="24"/>
        <v>32906.5</v>
      </c>
    </row>
    <row r="747" spans="1:15" ht="15" x14ac:dyDescent="0.25">
      <c r="A747" s="4">
        <v>739</v>
      </c>
      <c r="B747" s="4" t="s">
        <v>245</v>
      </c>
      <c r="C747" s="4" t="s">
        <v>542</v>
      </c>
      <c r="D747" s="4" t="s">
        <v>21</v>
      </c>
      <c r="E747" s="4" t="s">
        <v>727</v>
      </c>
      <c r="F747" s="4" t="s">
        <v>733</v>
      </c>
      <c r="G747" s="14">
        <v>40000</v>
      </c>
      <c r="H747" s="4">
        <v>0</v>
      </c>
      <c r="I747" s="14">
        <v>40000</v>
      </c>
      <c r="J747" s="14">
        <f>+I747*2.87%</f>
        <v>1148</v>
      </c>
      <c r="K747" s="14">
        <v>442.65</v>
      </c>
      <c r="L747" s="14">
        <f>+I747*3.04%</f>
        <v>1216</v>
      </c>
      <c r="M747" s="14">
        <v>25</v>
      </c>
      <c r="N747" s="14">
        <f t="shared" si="25"/>
        <v>2831.65</v>
      </c>
      <c r="O747" s="14">
        <f t="shared" si="24"/>
        <v>37168.35</v>
      </c>
    </row>
    <row r="748" spans="1:15" ht="30" x14ac:dyDescent="0.25">
      <c r="A748" s="4">
        <v>740</v>
      </c>
      <c r="B748" s="4" t="s">
        <v>256</v>
      </c>
      <c r="C748" s="4" t="s">
        <v>542</v>
      </c>
      <c r="D748" s="4" t="s">
        <v>257</v>
      </c>
      <c r="E748" s="4" t="s">
        <v>725</v>
      </c>
      <c r="F748" s="4" t="s">
        <v>733</v>
      </c>
      <c r="G748" s="31">
        <v>50000</v>
      </c>
      <c r="H748">
        <v>0</v>
      </c>
      <c r="I748" s="31">
        <v>50000</v>
      </c>
      <c r="J748" s="31">
        <v>1435</v>
      </c>
      <c r="K748" s="14">
        <v>1615.89</v>
      </c>
      <c r="L748" s="31">
        <v>1520</v>
      </c>
      <c r="M748" s="31">
        <v>4076.98</v>
      </c>
      <c r="N748" s="14">
        <f t="shared" si="25"/>
        <v>8647.8700000000008</v>
      </c>
      <c r="O748" s="14">
        <f t="shared" si="24"/>
        <v>41352.129999999997</v>
      </c>
    </row>
    <row r="749" spans="1:15" ht="30" x14ac:dyDescent="0.25">
      <c r="A749" s="4">
        <v>741</v>
      </c>
      <c r="B749" s="4" t="s">
        <v>258</v>
      </c>
      <c r="C749" s="4" t="s">
        <v>542</v>
      </c>
      <c r="D749" s="4" t="s">
        <v>21</v>
      </c>
      <c r="E749" s="4" t="s">
        <v>725</v>
      </c>
      <c r="F749" s="4" t="s">
        <v>734</v>
      </c>
      <c r="G749" s="14">
        <v>50000</v>
      </c>
      <c r="H749" s="4">
        <v>0</v>
      </c>
      <c r="I749" s="14">
        <v>50000</v>
      </c>
      <c r="J749" s="14">
        <v>1435</v>
      </c>
      <c r="K749" s="14">
        <v>1854</v>
      </c>
      <c r="L749" s="14">
        <v>1520</v>
      </c>
      <c r="M749" s="14">
        <v>525</v>
      </c>
      <c r="N749" s="14">
        <f t="shared" si="25"/>
        <v>5334</v>
      </c>
      <c r="O749" s="14">
        <f t="shared" si="24"/>
        <v>44666</v>
      </c>
    </row>
    <row r="750" spans="1:15" ht="15" x14ac:dyDescent="0.25">
      <c r="A750" s="4">
        <v>742</v>
      </c>
      <c r="B750" s="4" t="s">
        <v>270</v>
      </c>
      <c r="C750" s="4" t="s">
        <v>542</v>
      </c>
      <c r="D750" s="4" t="s">
        <v>21</v>
      </c>
      <c r="E750" s="4" t="s">
        <v>727</v>
      </c>
      <c r="F750" s="4" t="s">
        <v>734</v>
      </c>
      <c r="G750" s="14">
        <v>45000</v>
      </c>
      <c r="H750" s="4">
        <v>0</v>
      </c>
      <c r="I750" s="14">
        <v>45000</v>
      </c>
      <c r="J750" s="14">
        <f>+I750*2.87%</f>
        <v>1291.5</v>
      </c>
      <c r="K750" s="14">
        <v>1148.33</v>
      </c>
      <c r="L750" s="14">
        <f>+I750*3.04%</f>
        <v>1368</v>
      </c>
      <c r="M750" s="14">
        <v>1322</v>
      </c>
      <c r="N750" s="14">
        <f t="shared" si="25"/>
        <v>5129.83</v>
      </c>
      <c r="O750" s="14">
        <f t="shared" si="24"/>
        <v>39870.17</v>
      </c>
    </row>
    <row r="751" spans="1:15" ht="15" x14ac:dyDescent="0.25">
      <c r="A751" s="4">
        <v>743</v>
      </c>
      <c r="B751" s="4" t="s">
        <v>304</v>
      </c>
      <c r="C751" s="4" t="s">
        <v>542</v>
      </c>
      <c r="D751" s="4" t="s">
        <v>305</v>
      </c>
      <c r="E751" s="4" t="s">
        <v>726</v>
      </c>
      <c r="F751" s="4" t="s">
        <v>734</v>
      </c>
      <c r="G751" s="14">
        <v>26250</v>
      </c>
      <c r="H751" s="4">
        <v>0</v>
      </c>
      <c r="I751" s="14">
        <v>26250</v>
      </c>
      <c r="J751" s="14">
        <v>753.38</v>
      </c>
      <c r="K751" s="14">
        <v>0</v>
      </c>
      <c r="L751" s="14">
        <v>798</v>
      </c>
      <c r="M751" s="14">
        <v>25</v>
      </c>
      <c r="N751" s="14">
        <f t="shared" si="25"/>
        <v>1576.38</v>
      </c>
      <c r="O751" s="14">
        <f t="shared" si="24"/>
        <v>24673.62</v>
      </c>
    </row>
    <row r="752" spans="1:15" ht="24.75" customHeight="1" x14ac:dyDescent="0.25">
      <c r="A752" s="4">
        <v>744</v>
      </c>
      <c r="B752" s="4" t="s">
        <v>320</v>
      </c>
      <c r="C752" s="4" t="s">
        <v>542</v>
      </c>
      <c r="D752" s="4" t="s">
        <v>321</v>
      </c>
      <c r="E752" s="4" t="s">
        <v>725</v>
      </c>
      <c r="F752" s="4" t="s">
        <v>733</v>
      </c>
      <c r="G752" s="14">
        <v>27000</v>
      </c>
      <c r="H752" s="4">
        <v>0</v>
      </c>
      <c r="I752" s="14">
        <v>27000</v>
      </c>
      <c r="J752" s="14">
        <v>774.9</v>
      </c>
      <c r="K752" s="14">
        <v>0</v>
      </c>
      <c r="L752" s="14">
        <v>820.8</v>
      </c>
      <c r="M752" s="14">
        <v>3843.18</v>
      </c>
      <c r="N752" s="14">
        <v>5438.88</v>
      </c>
      <c r="O752" s="14">
        <f t="shared" si="24"/>
        <v>21561.119999999999</v>
      </c>
    </row>
    <row r="753" spans="1:15" ht="30" x14ac:dyDescent="0.25">
      <c r="A753" s="4">
        <v>745</v>
      </c>
      <c r="B753" s="4" t="s">
        <v>324</v>
      </c>
      <c r="C753" s="4" t="s">
        <v>542</v>
      </c>
      <c r="D753" s="4" t="s">
        <v>140</v>
      </c>
      <c r="E753" s="4" t="s">
        <v>725</v>
      </c>
      <c r="F753" s="4" t="s">
        <v>734</v>
      </c>
      <c r="G753" s="14">
        <v>15000</v>
      </c>
      <c r="H753" s="4">
        <v>0</v>
      </c>
      <c r="I753" s="14">
        <v>15000</v>
      </c>
      <c r="J753" s="14">
        <f>+G753*2.87%</f>
        <v>430.5</v>
      </c>
      <c r="K753" s="14">
        <v>0</v>
      </c>
      <c r="L753" s="14">
        <f>+I753*3.04%</f>
        <v>456</v>
      </c>
      <c r="M753" s="14">
        <v>1443.5</v>
      </c>
      <c r="N753" s="14">
        <f t="shared" si="25"/>
        <v>2330</v>
      </c>
      <c r="O753" s="14">
        <f t="shared" si="24"/>
        <v>12670</v>
      </c>
    </row>
    <row r="754" spans="1:15" ht="24.75" customHeight="1" x14ac:dyDescent="0.25">
      <c r="A754" s="4">
        <v>746</v>
      </c>
      <c r="B754" s="4" t="s">
        <v>325</v>
      </c>
      <c r="C754" s="4" t="s">
        <v>542</v>
      </c>
      <c r="D754" s="4" t="s">
        <v>21</v>
      </c>
      <c r="E754" s="4" t="s">
        <v>727</v>
      </c>
      <c r="F754" s="4" t="s">
        <v>734</v>
      </c>
      <c r="G754" s="14">
        <v>40000</v>
      </c>
      <c r="H754" s="4">
        <v>0</v>
      </c>
      <c r="I754" s="14">
        <v>40000</v>
      </c>
      <c r="J754" s="14">
        <f>+I754*2.87%</f>
        <v>1148</v>
      </c>
      <c r="K754" s="14">
        <v>442.65</v>
      </c>
      <c r="L754" s="14">
        <f>+I754*3.04%</f>
        <v>1216</v>
      </c>
      <c r="M754" s="14">
        <v>1105</v>
      </c>
      <c r="N754" s="14">
        <f t="shared" si="25"/>
        <v>3911.65</v>
      </c>
      <c r="O754" s="14">
        <f t="shared" si="24"/>
        <v>36088.35</v>
      </c>
    </row>
    <row r="755" spans="1:15" s="61" customFormat="1" ht="30" x14ac:dyDescent="0.25">
      <c r="A755" s="4">
        <v>747</v>
      </c>
      <c r="B755" s="59" t="s">
        <v>349</v>
      </c>
      <c r="C755" s="59" t="s">
        <v>542</v>
      </c>
      <c r="D755" s="59" t="s">
        <v>156</v>
      </c>
      <c r="E755" s="59" t="s">
        <v>725</v>
      </c>
      <c r="F755" s="59" t="s">
        <v>734</v>
      </c>
      <c r="G755" s="62">
        <v>60000</v>
      </c>
      <c r="H755" s="63">
        <v>0</v>
      </c>
      <c r="I755" s="62">
        <v>60000</v>
      </c>
      <c r="J755" s="62">
        <v>1722</v>
      </c>
      <c r="K755" s="14">
        <v>3486.68</v>
      </c>
      <c r="L755" s="60">
        <v>1824</v>
      </c>
      <c r="M755" s="62">
        <v>1125</v>
      </c>
      <c r="N755" s="62">
        <v>8157.68</v>
      </c>
      <c r="O755" s="14">
        <f t="shared" si="24"/>
        <v>51842.32</v>
      </c>
    </row>
    <row r="756" spans="1:15" ht="24.75" customHeight="1" x14ac:dyDescent="0.25">
      <c r="A756" s="4">
        <v>748</v>
      </c>
      <c r="B756" s="4" t="s">
        <v>350</v>
      </c>
      <c r="C756" s="4" t="s">
        <v>542</v>
      </c>
      <c r="D756" s="4" t="s">
        <v>21</v>
      </c>
      <c r="E756" s="4" t="s">
        <v>725</v>
      </c>
      <c r="F756" s="4" t="s">
        <v>734</v>
      </c>
      <c r="G756" s="14">
        <v>50000</v>
      </c>
      <c r="H756" s="4">
        <v>0</v>
      </c>
      <c r="I756" s="14">
        <v>50000</v>
      </c>
      <c r="J756" s="14">
        <v>1435</v>
      </c>
      <c r="K756" s="14">
        <v>1854</v>
      </c>
      <c r="L756" s="14">
        <v>1520</v>
      </c>
      <c r="M756" s="14">
        <v>645</v>
      </c>
      <c r="N756" s="14">
        <f t="shared" si="25"/>
        <v>5454</v>
      </c>
      <c r="O756" s="14">
        <f t="shared" si="24"/>
        <v>44546</v>
      </c>
    </row>
    <row r="757" spans="1:15" ht="30" x14ac:dyDescent="0.25">
      <c r="A757" s="4">
        <v>749</v>
      </c>
      <c r="B757" s="4" t="s">
        <v>357</v>
      </c>
      <c r="C757" s="4" t="s">
        <v>542</v>
      </c>
      <c r="D757" s="4" t="s">
        <v>44</v>
      </c>
      <c r="E757" s="4" t="s">
        <v>725</v>
      </c>
      <c r="F757" s="4" t="s">
        <v>734</v>
      </c>
      <c r="G757" s="31">
        <v>26000</v>
      </c>
      <c r="H757">
        <v>0</v>
      </c>
      <c r="I757" s="31">
        <v>26000</v>
      </c>
      <c r="J757">
        <v>746.2</v>
      </c>
      <c r="K757" s="14">
        <v>0</v>
      </c>
      <c r="L757">
        <v>790.4</v>
      </c>
      <c r="M757" s="31">
        <v>1612.38</v>
      </c>
      <c r="N757" s="14">
        <f t="shared" si="25"/>
        <v>3148.98</v>
      </c>
      <c r="O757" s="14">
        <f t="shared" si="24"/>
        <v>22851.02</v>
      </c>
    </row>
    <row r="758" spans="1:15" ht="24.75" customHeight="1" x14ac:dyDescent="0.25">
      <c r="A758" s="4">
        <v>750</v>
      </c>
      <c r="B758" s="4" t="s">
        <v>360</v>
      </c>
      <c r="C758" s="4" t="s">
        <v>542</v>
      </c>
      <c r="D758" s="4" t="s">
        <v>131</v>
      </c>
      <c r="E758" s="4" t="s">
        <v>726</v>
      </c>
      <c r="F758" s="4" t="s">
        <v>734</v>
      </c>
      <c r="G758" s="14">
        <v>15000</v>
      </c>
      <c r="H758" s="4">
        <v>0</v>
      </c>
      <c r="I758" s="14">
        <v>15000</v>
      </c>
      <c r="J758" s="14">
        <f>+G758*2.87%</f>
        <v>430.5</v>
      </c>
      <c r="K758" s="14">
        <v>0</v>
      </c>
      <c r="L758" s="14">
        <f>+G758*3.04%</f>
        <v>456</v>
      </c>
      <c r="M758" s="31">
        <v>25</v>
      </c>
      <c r="N758" s="14">
        <f t="shared" si="25"/>
        <v>911.5</v>
      </c>
      <c r="O758" s="14">
        <f t="shared" si="24"/>
        <v>14088.5</v>
      </c>
    </row>
    <row r="759" spans="1:15" ht="24.75" customHeight="1" x14ac:dyDescent="0.25">
      <c r="A759" s="4">
        <v>751</v>
      </c>
      <c r="B759" s="4" t="s">
        <v>362</v>
      </c>
      <c r="C759" s="4" t="s">
        <v>542</v>
      </c>
      <c r="D759" s="4" t="s">
        <v>21</v>
      </c>
      <c r="E759" s="4" t="s">
        <v>727</v>
      </c>
      <c r="F759" s="4" t="s">
        <v>734</v>
      </c>
      <c r="G759" s="14">
        <v>40000</v>
      </c>
      <c r="H759" s="4">
        <v>0</v>
      </c>
      <c r="I759" s="14">
        <v>40000</v>
      </c>
      <c r="J759" s="14">
        <f>+I759*2.87%</f>
        <v>1148</v>
      </c>
      <c r="K759" s="14">
        <v>442.65</v>
      </c>
      <c r="L759" s="14">
        <f>+I759*3.04%</f>
        <v>1216</v>
      </c>
      <c r="M759" s="31">
        <v>25</v>
      </c>
      <c r="N759" s="14">
        <f t="shared" si="25"/>
        <v>2831.65</v>
      </c>
      <c r="O759" s="14">
        <f t="shared" si="24"/>
        <v>37168.35</v>
      </c>
    </row>
    <row r="760" spans="1:15" ht="24.75" customHeight="1" x14ac:dyDescent="0.25">
      <c r="A760" s="4">
        <v>752</v>
      </c>
      <c r="B760" s="4" t="s">
        <v>366</v>
      </c>
      <c r="C760" s="4" t="s">
        <v>542</v>
      </c>
      <c r="D760" s="4" t="s">
        <v>21</v>
      </c>
      <c r="E760" s="4" t="s">
        <v>727</v>
      </c>
      <c r="F760" s="4" t="s">
        <v>734</v>
      </c>
      <c r="G760" s="14">
        <v>40000</v>
      </c>
      <c r="H760" s="4">
        <v>0</v>
      </c>
      <c r="I760" s="14">
        <v>40000</v>
      </c>
      <c r="J760" s="14">
        <v>1148</v>
      </c>
      <c r="K760" s="14">
        <v>442.65</v>
      </c>
      <c r="L760" s="14">
        <v>1216</v>
      </c>
      <c r="M760" s="31">
        <v>425</v>
      </c>
      <c r="N760" s="14">
        <f t="shared" si="25"/>
        <v>3231.65</v>
      </c>
      <c r="O760" s="14">
        <f t="shared" si="24"/>
        <v>36768.35</v>
      </c>
    </row>
    <row r="761" spans="1:15" ht="30" x14ac:dyDescent="0.25">
      <c r="A761" s="4">
        <v>753</v>
      </c>
      <c r="B761" s="4" t="s">
        <v>382</v>
      </c>
      <c r="C761" s="4" t="s">
        <v>542</v>
      </c>
      <c r="D761" s="4" t="s">
        <v>21</v>
      </c>
      <c r="E761" s="4" t="s">
        <v>725</v>
      </c>
      <c r="F761" s="4" t="s">
        <v>733</v>
      </c>
      <c r="G761" s="14">
        <v>50000</v>
      </c>
      <c r="H761" s="4">
        <v>0</v>
      </c>
      <c r="I761" s="14">
        <v>50000</v>
      </c>
      <c r="J761" s="14">
        <v>1435</v>
      </c>
      <c r="K761" s="14">
        <v>1854</v>
      </c>
      <c r="L761" s="14">
        <v>1520</v>
      </c>
      <c r="M761" s="14">
        <v>425</v>
      </c>
      <c r="N761" s="14">
        <f t="shared" si="25"/>
        <v>5234</v>
      </c>
      <c r="O761" s="14">
        <f t="shared" si="24"/>
        <v>44766</v>
      </c>
    </row>
    <row r="762" spans="1:15" ht="30" customHeight="1" x14ac:dyDescent="0.25">
      <c r="A762" s="4">
        <v>754</v>
      </c>
      <c r="B762" s="4" t="s">
        <v>401</v>
      </c>
      <c r="C762" s="4" t="s">
        <v>542</v>
      </c>
      <c r="D762" s="4" t="s">
        <v>140</v>
      </c>
      <c r="E762" s="4" t="s">
        <v>726</v>
      </c>
      <c r="F762" s="4" t="s">
        <v>733</v>
      </c>
      <c r="G762" s="14">
        <v>15000</v>
      </c>
      <c r="H762" s="4">
        <v>0</v>
      </c>
      <c r="I762" s="14">
        <v>15000</v>
      </c>
      <c r="J762" s="14">
        <f>+G762*2.87%</f>
        <v>430.5</v>
      </c>
      <c r="K762" s="14">
        <v>0</v>
      </c>
      <c r="L762" s="14">
        <f>+I762*3.04%</f>
        <v>456</v>
      </c>
      <c r="M762" s="14">
        <v>25</v>
      </c>
      <c r="N762" s="14">
        <f t="shared" si="25"/>
        <v>911.5</v>
      </c>
      <c r="O762" s="14">
        <f t="shared" si="24"/>
        <v>14088.5</v>
      </c>
    </row>
    <row r="763" spans="1:15" ht="30" customHeight="1" x14ac:dyDescent="0.25">
      <c r="A763" s="4">
        <v>755</v>
      </c>
      <c r="B763" s="4" t="s">
        <v>405</v>
      </c>
      <c r="C763" s="4" t="s">
        <v>542</v>
      </c>
      <c r="D763" s="4" t="s">
        <v>329</v>
      </c>
      <c r="E763" s="4" t="s">
        <v>726</v>
      </c>
      <c r="F763" s="4" t="s">
        <v>734</v>
      </c>
      <c r="G763" s="14">
        <v>32000</v>
      </c>
      <c r="H763" s="4">
        <v>0</v>
      </c>
      <c r="I763" s="14">
        <v>32000</v>
      </c>
      <c r="J763" s="14">
        <f>+G763*2.87%</f>
        <v>918.4</v>
      </c>
      <c r="K763" s="14">
        <v>0</v>
      </c>
      <c r="L763" s="14">
        <f>+G763*3.04%</f>
        <v>972.8</v>
      </c>
      <c r="M763" s="14">
        <v>705</v>
      </c>
      <c r="N763" s="14">
        <f t="shared" si="25"/>
        <v>2596.1999999999998</v>
      </c>
      <c r="O763" s="14">
        <f t="shared" si="24"/>
        <v>29403.8</v>
      </c>
    </row>
    <row r="764" spans="1:15" ht="30" customHeight="1" x14ac:dyDescent="0.25">
      <c r="A764" s="4">
        <v>756</v>
      </c>
      <c r="B764" s="4" t="s">
        <v>1414</v>
      </c>
      <c r="C764" s="4" t="s">
        <v>542</v>
      </c>
      <c r="D764" s="4" t="s">
        <v>329</v>
      </c>
      <c r="E764" s="4" t="s">
        <v>726</v>
      </c>
      <c r="F764" s="4" t="s">
        <v>733</v>
      </c>
      <c r="G764" s="14">
        <v>25000</v>
      </c>
      <c r="H764" s="4">
        <v>0</v>
      </c>
      <c r="I764" s="14">
        <v>25000</v>
      </c>
      <c r="J764" s="14">
        <v>717.5</v>
      </c>
      <c r="K764" s="14">
        <v>0</v>
      </c>
      <c r="L764" s="14">
        <v>760</v>
      </c>
      <c r="M764" s="14">
        <v>25</v>
      </c>
      <c r="N764" s="14">
        <v>1502.5</v>
      </c>
      <c r="O764" s="14">
        <v>23497.5</v>
      </c>
    </row>
    <row r="765" spans="1:15" ht="30" customHeight="1" x14ac:dyDescent="0.25">
      <c r="A765" s="4">
        <v>757</v>
      </c>
      <c r="B765" s="4" t="s">
        <v>423</v>
      </c>
      <c r="C765" s="4" t="s">
        <v>542</v>
      </c>
      <c r="D765" s="4" t="s">
        <v>321</v>
      </c>
      <c r="E765" s="4" t="s">
        <v>726</v>
      </c>
      <c r="F765" s="4" t="s">
        <v>734</v>
      </c>
      <c r="G765" s="14">
        <v>26000</v>
      </c>
      <c r="H765" s="4">
        <v>0</v>
      </c>
      <c r="I765" s="14">
        <v>26000</v>
      </c>
      <c r="J765" s="14">
        <v>746.2</v>
      </c>
      <c r="K765" s="14">
        <v>0</v>
      </c>
      <c r="L765" s="14">
        <v>790.4</v>
      </c>
      <c r="M765" s="14">
        <v>365</v>
      </c>
      <c r="N765" s="14">
        <v>1901.6</v>
      </c>
      <c r="O765" s="14">
        <f t="shared" si="24"/>
        <v>24098.400000000001</v>
      </c>
    </row>
    <row r="766" spans="1:15" ht="30" customHeight="1" x14ac:dyDescent="0.25">
      <c r="A766" s="4">
        <v>758</v>
      </c>
      <c r="B766" s="4" t="s">
        <v>456</v>
      </c>
      <c r="C766" s="4" t="s">
        <v>542</v>
      </c>
      <c r="D766" s="4" t="s">
        <v>44</v>
      </c>
      <c r="E766" s="4" t="s">
        <v>726</v>
      </c>
      <c r="F766" s="4" t="s">
        <v>734</v>
      </c>
      <c r="G766" s="14">
        <v>26000</v>
      </c>
      <c r="H766" s="4">
        <v>0</v>
      </c>
      <c r="I766" s="14">
        <v>26000</v>
      </c>
      <c r="J766" s="14">
        <v>746.2</v>
      </c>
      <c r="K766" s="14">
        <v>0</v>
      </c>
      <c r="L766" s="14">
        <v>790.4</v>
      </c>
      <c r="M766" s="14">
        <v>673.5</v>
      </c>
      <c r="N766" s="14">
        <v>2210.1</v>
      </c>
      <c r="O766" s="14">
        <f t="shared" si="24"/>
        <v>23789.9</v>
      </c>
    </row>
    <row r="767" spans="1:15" ht="30" customHeight="1" x14ac:dyDescent="0.25">
      <c r="A767" s="4">
        <v>759</v>
      </c>
      <c r="B767" s="4" t="s">
        <v>458</v>
      </c>
      <c r="C767" s="4" t="s">
        <v>542</v>
      </c>
      <c r="D767" s="4" t="s">
        <v>140</v>
      </c>
      <c r="E767" s="4" t="s">
        <v>726</v>
      </c>
      <c r="F767" s="4" t="s">
        <v>733</v>
      </c>
      <c r="G767" s="14">
        <v>15000</v>
      </c>
      <c r="H767" s="4">
        <v>0</v>
      </c>
      <c r="I767" s="14">
        <v>15000</v>
      </c>
      <c r="J767" s="14">
        <f>+G767*2.87%</f>
        <v>430.5</v>
      </c>
      <c r="K767" s="14">
        <v>0</v>
      </c>
      <c r="L767" s="14">
        <f>+G767*3.04%</f>
        <v>456</v>
      </c>
      <c r="M767" s="14">
        <v>25</v>
      </c>
      <c r="N767" s="14">
        <f t="shared" si="25"/>
        <v>911.5</v>
      </c>
      <c r="O767" s="14">
        <f t="shared" si="24"/>
        <v>14088.5</v>
      </c>
    </row>
    <row r="768" spans="1:15" ht="15" x14ac:dyDescent="0.25">
      <c r="A768" s="4">
        <v>760</v>
      </c>
      <c r="B768" s="4" t="s">
        <v>459</v>
      </c>
      <c r="C768" s="4" t="s">
        <v>542</v>
      </c>
      <c r="D768" s="4" t="s">
        <v>140</v>
      </c>
      <c r="E768" s="4" t="s">
        <v>726</v>
      </c>
      <c r="F768" s="4" t="s">
        <v>733</v>
      </c>
      <c r="G768" s="14">
        <v>15000</v>
      </c>
      <c r="H768" s="4">
        <v>0</v>
      </c>
      <c r="I768" s="14">
        <v>15000</v>
      </c>
      <c r="J768" s="14">
        <f>+I768*2.87%</f>
        <v>430.5</v>
      </c>
      <c r="K768" s="14">
        <v>0</v>
      </c>
      <c r="L768" s="14">
        <f>+G768*3.04%</f>
        <v>456</v>
      </c>
      <c r="M768" s="14">
        <v>1855</v>
      </c>
      <c r="N768" s="14">
        <f t="shared" si="25"/>
        <v>2741.5</v>
      </c>
      <c r="O768" s="14">
        <f t="shared" si="24"/>
        <v>12258.5</v>
      </c>
    </row>
    <row r="769" spans="1:15" ht="30" x14ac:dyDescent="0.25">
      <c r="A769" s="4">
        <v>761</v>
      </c>
      <c r="B769" s="4" t="s">
        <v>482</v>
      </c>
      <c r="C769" s="4" t="s">
        <v>542</v>
      </c>
      <c r="D769" s="4" t="s">
        <v>221</v>
      </c>
      <c r="E769" s="4" t="s">
        <v>725</v>
      </c>
      <c r="F769" s="4" t="s">
        <v>733</v>
      </c>
      <c r="G769" s="14">
        <v>15000</v>
      </c>
      <c r="H769" s="4">
        <v>0</v>
      </c>
      <c r="I769" s="14">
        <v>15000</v>
      </c>
      <c r="J769" s="14">
        <f>+G769*2.87%</f>
        <v>430.5</v>
      </c>
      <c r="K769" s="14">
        <v>0</v>
      </c>
      <c r="L769" s="14">
        <f>+G769*3.04%</f>
        <v>456</v>
      </c>
      <c r="M769" s="14">
        <v>3164.03</v>
      </c>
      <c r="N769" s="14">
        <f t="shared" si="25"/>
        <v>4050.53</v>
      </c>
      <c r="O769" s="14">
        <f t="shared" si="24"/>
        <v>10949.47</v>
      </c>
    </row>
    <row r="770" spans="1:15" ht="15" x14ac:dyDescent="0.25">
      <c r="A770" s="4">
        <v>762</v>
      </c>
      <c r="B770" s="4" t="s">
        <v>487</v>
      </c>
      <c r="C770" s="4" t="s">
        <v>542</v>
      </c>
      <c r="D770" s="4" t="s">
        <v>329</v>
      </c>
      <c r="E770" s="4" t="s">
        <v>726</v>
      </c>
      <c r="F770" s="4" t="s">
        <v>733</v>
      </c>
      <c r="G770" s="14">
        <v>25000</v>
      </c>
      <c r="H770" s="4">
        <v>0</v>
      </c>
      <c r="I770" s="14">
        <v>25000</v>
      </c>
      <c r="J770" s="14">
        <v>717.5</v>
      </c>
      <c r="K770" s="14">
        <v>0</v>
      </c>
      <c r="L770" s="14">
        <v>760</v>
      </c>
      <c r="M770" s="14">
        <v>1257.3</v>
      </c>
      <c r="N770" s="14">
        <f t="shared" si="25"/>
        <v>2734.8</v>
      </c>
      <c r="O770" s="14">
        <f t="shared" si="24"/>
        <v>22265.200000000001</v>
      </c>
    </row>
    <row r="771" spans="1:15" ht="30" x14ac:dyDescent="0.25">
      <c r="A771" s="4">
        <v>763</v>
      </c>
      <c r="B771" s="4" t="s">
        <v>569</v>
      </c>
      <c r="C771" s="4" t="s">
        <v>542</v>
      </c>
      <c r="D771" s="4" t="s">
        <v>44</v>
      </c>
      <c r="E771" s="4" t="s">
        <v>725</v>
      </c>
      <c r="F771" s="4" t="s">
        <v>734</v>
      </c>
      <c r="G771" s="31">
        <v>26000</v>
      </c>
      <c r="H771">
        <v>0</v>
      </c>
      <c r="I771" s="31">
        <v>26000</v>
      </c>
      <c r="J771">
        <v>746.2</v>
      </c>
      <c r="K771" s="14">
        <v>0</v>
      </c>
      <c r="L771">
        <v>790.4</v>
      </c>
      <c r="M771" s="31">
        <v>1121</v>
      </c>
      <c r="N771" s="31">
        <v>2657.6</v>
      </c>
      <c r="O771" s="14">
        <f t="shared" si="24"/>
        <v>23342.400000000001</v>
      </c>
    </row>
    <row r="772" spans="1:15" ht="30" x14ac:dyDescent="0.25">
      <c r="A772" s="4">
        <v>764</v>
      </c>
      <c r="B772" s="4" t="s">
        <v>571</v>
      </c>
      <c r="C772" s="4" t="s">
        <v>542</v>
      </c>
      <c r="D772" s="4" t="s">
        <v>21</v>
      </c>
      <c r="E772" s="4" t="s">
        <v>725</v>
      </c>
      <c r="F772" s="4" t="s">
        <v>734</v>
      </c>
      <c r="G772" s="14">
        <v>50000</v>
      </c>
      <c r="H772" s="4">
        <v>0</v>
      </c>
      <c r="I772" s="14">
        <v>50000</v>
      </c>
      <c r="J772" s="14">
        <v>1435</v>
      </c>
      <c r="K772" s="14">
        <v>1854</v>
      </c>
      <c r="L772" s="14">
        <v>1520</v>
      </c>
      <c r="M772" s="14">
        <v>1373.5</v>
      </c>
      <c r="N772" s="14">
        <f t="shared" si="25"/>
        <v>6182.5</v>
      </c>
      <c r="O772" s="14">
        <f t="shared" si="24"/>
        <v>43817.5</v>
      </c>
    </row>
    <row r="773" spans="1:15" ht="30" x14ac:dyDescent="0.25">
      <c r="A773" s="4">
        <v>765</v>
      </c>
      <c r="B773" s="4" t="s">
        <v>585</v>
      </c>
      <c r="C773" s="4" t="s">
        <v>542</v>
      </c>
      <c r="D773" s="4" t="s">
        <v>83</v>
      </c>
      <c r="E773" s="4" t="s">
        <v>725</v>
      </c>
      <c r="F773" s="4" t="s">
        <v>734</v>
      </c>
      <c r="G773" s="14">
        <v>45000</v>
      </c>
      <c r="H773" s="4">
        <v>0</v>
      </c>
      <c r="I773" s="14">
        <v>45000</v>
      </c>
      <c r="J773" s="14">
        <v>1291.5</v>
      </c>
      <c r="K773" s="14">
        <v>1148.33</v>
      </c>
      <c r="L773" s="14">
        <v>1368</v>
      </c>
      <c r="M773">
        <v>25</v>
      </c>
      <c r="N773" s="14">
        <f t="shared" si="25"/>
        <v>3832.83</v>
      </c>
      <c r="O773" s="14">
        <f t="shared" si="24"/>
        <v>41167.17</v>
      </c>
    </row>
    <row r="774" spans="1:15" ht="15" x14ac:dyDescent="0.25">
      <c r="A774" s="4">
        <v>766</v>
      </c>
      <c r="B774" s="4" t="s">
        <v>588</v>
      </c>
      <c r="C774" s="4" t="s">
        <v>542</v>
      </c>
      <c r="D774" s="4" t="s">
        <v>21</v>
      </c>
      <c r="E774" s="4" t="s">
        <v>727</v>
      </c>
      <c r="F774" s="4" t="s">
        <v>733</v>
      </c>
      <c r="G774" s="31">
        <v>50000</v>
      </c>
      <c r="H774">
        <v>0</v>
      </c>
      <c r="I774" s="31">
        <v>50000</v>
      </c>
      <c r="J774" s="31">
        <v>1435</v>
      </c>
      <c r="K774" s="14">
        <v>1854</v>
      </c>
      <c r="L774" s="31">
        <v>1520</v>
      </c>
      <c r="M774">
        <v>425</v>
      </c>
      <c r="N774" s="31">
        <v>5234</v>
      </c>
      <c r="O774" s="14">
        <f t="shared" ref="O774:O791" si="26">+G774-N774</f>
        <v>44766</v>
      </c>
    </row>
    <row r="775" spans="1:15" ht="30" x14ac:dyDescent="0.25">
      <c r="A775" s="4">
        <v>767</v>
      </c>
      <c r="B775" s="4" t="s">
        <v>595</v>
      </c>
      <c r="C775" s="4" t="s">
        <v>542</v>
      </c>
      <c r="D775" s="4" t="s">
        <v>214</v>
      </c>
      <c r="E775" s="4" t="s">
        <v>725</v>
      </c>
      <c r="F775" s="4" t="s">
        <v>733</v>
      </c>
      <c r="G775" s="14">
        <v>19292.87</v>
      </c>
      <c r="H775" s="4">
        <v>0</v>
      </c>
      <c r="I775" s="14">
        <v>19292.87</v>
      </c>
      <c r="J775" s="14">
        <v>553.71</v>
      </c>
      <c r="K775" s="14">
        <v>0</v>
      </c>
      <c r="L775" s="14">
        <v>586.5</v>
      </c>
      <c r="M775" s="14">
        <v>1257.3</v>
      </c>
      <c r="N775" s="14">
        <f t="shared" si="25"/>
        <v>2397.5100000000002</v>
      </c>
      <c r="O775" s="14">
        <f t="shared" si="26"/>
        <v>16895.36</v>
      </c>
    </row>
    <row r="776" spans="1:15" ht="24.75" customHeight="1" x14ac:dyDescent="0.25">
      <c r="A776" s="4">
        <v>768</v>
      </c>
      <c r="B776" s="4" t="s">
        <v>611</v>
      </c>
      <c r="C776" s="4" t="s">
        <v>542</v>
      </c>
      <c r="D776" s="4" t="s">
        <v>21</v>
      </c>
      <c r="E776" s="4" t="s">
        <v>727</v>
      </c>
      <c r="F776" s="4" t="s">
        <v>734</v>
      </c>
      <c r="G776" s="14">
        <v>50000</v>
      </c>
      <c r="H776" s="4">
        <v>0</v>
      </c>
      <c r="I776" s="14">
        <v>50000</v>
      </c>
      <c r="J776" s="14">
        <v>1435</v>
      </c>
      <c r="K776" s="14">
        <v>1615.89</v>
      </c>
      <c r="L776" s="14">
        <v>1520</v>
      </c>
      <c r="M776" s="31">
        <v>1712.38</v>
      </c>
      <c r="N776" s="14">
        <f t="shared" si="25"/>
        <v>6283.27</v>
      </c>
      <c r="O776" s="14">
        <f t="shared" si="26"/>
        <v>43716.729999999996</v>
      </c>
    </row>
    <row r="777" spans="1:15" ht="24.75" customHeight="1" x14ac:dyDescent="0.25">
      <c r="A777" s="4">
        <v>769</v>
      </c>
      <c r="B777" s="4" t="s">
        <v>613</v>
      </c>
      <c r="C777" s="4" t="s">
        <v>542</v>
      </c>
      <c r="D777" s="4" t="s">
        <v>21</v>
      </c>
      <c r="E777" s="4" t="s">
        <v>727</v>
      </c>
      <c r="F777" s="4" t="s">
        <v>734</v>
      </c>
      <c r="G777" s="14">
        <v>45000</v>
      </c>
      <c r="H777" s="4">
        <v>0</v>
      </c>
      <c r="I777" s="14">
        <v>45000</v>
      </c>
      <c r="J777" s="14">
        <f>+I777*2.87%</f>
        <v>1291.5</v>
      </c>
      <c r="K777" s="14">
        <v>1148.33</v>
      </c>
      <c r="L777" s="14">
        <f>+I777*3.04%</f>
        <v>1368</v>
      </c>
      <c r="M777" s="31">
        <v>185</v>
      </c>
      <c r="N777" s="14">
        <f t="shared" si="25"/>
        <v>3992.83</v>
      </c>
      <c r="O777" s="14">
        <f t="shared" si="26"/>
        <v>41007.17</v>
      </c>
    </row>
    <row r="778" spans="1:15" ht="24.75" customHeight="1" x14ac:dyDescent="0.25">
      <c r="A778" s="4">
        <v>770</v>
      </c>
      <c r="B778" s="4" t="s">
        <v>617</v>
      </c>
      <c r="C778" s="4" t="s">
        <v>542</v>
      </c>
      <c r="D778" s="4" t="s">
        <v>140</v>
      </c>
      <c r="E778" s="4" t="s">
        <v>726</v>
      </c>
      <c r="F778" s="4" t="s">
        <v>734</v>
      </c>
      <c r="G778" s="14">
        <v>30000</v>
      </c>
      <c r="H778" s="4">
        <v>0</v>
      </c>
      <c r="I778" s="14">
        <v>30000</v>
      </c>
      <c r="J778" s="14">
        <v>861</v>
      </c>
      <c r="K778" s="14">
        <v>0</v>
      </c>
      <c r="L778" s="14">
        <v>912</v>
      </c>
      <c r="M778" s="31">
        <v>673.5</v>
      </c>
      <c r="N778" s="14">
        <v>2446.5</v>
      </c>
      <c r="O778" s="14">
        <f t="shared" si="26"/>
        <v>27553.5</v>
      </c>
    </row>
    <row r="779" spans="1:15" ht="24.75" customHeight="1" x14ac:dyDescent="0.25">
      <c r="A779" s="4">
        <v>771</v>
      </c>
      <c r="B779" s="4" t="s">
        <v>621</v>
      </c>
      <c r="C779" s="4" t="s">
        <v>542</v>
      </c>
      <c r="D779" s="4" t="s">
        <v>140</v>
      </c>
      <c r="E779" s="4" t="s">
        <v>726</v>
      </c>
      <c r="F779" s="4" t="s">
        <v>734</v>
      </c>
      <c r="G779" s="14">
        <v>15000</v>
      </c>
      <c r="H779" s="4">
        <v>0</v>
      </c>
      <c r="I779" s="14">
        <v>15000</v>
      </c>
      <c r="J779" s="14">
        <f>+I779*2.87%</f>
        <v>430.5</v>
      </c>
      <c r="K779" s="14">
        <v>0</v>
      </c>
      <c r="L779" s="14">
        <f>+I779*3.04%</f>
        <v>456</v>
      </c>
      <c r="M779" s="31">
        <v>25</v>
      </c>
      <c r="N779" s="14">
        <f t="shared" si="25"/>
        <v>911.5</v>
      </c>
      <c r="O779" s="14">
        <f t="shared" si="26"/>
        <v>14088.5</v>
      </c>
    </row>
    <row r="780" spans="1:15" ht="30" x14ac:dyDescent="0.25">
      <c r="A780" s="4">
        <v>772</v>
      </c>
      <c r="B780" s="4" t="s">
        <v>260</v>
      </c>
      <c r="C780" s="4" t="s">
        <v>542</v>
      </c>
      <c r="D780" s="4" t="s">
        <v>261</v>
      </c>
      <c r="E780" s="4" t="s">
        <v>727</v>
      </c>
      <c r="F780" s="4" t="s">
        <v>733</v>
      </c>
      <c r="G780" s="31">
        <v>28000</v>
      </c>
      <c r="H780">
        <v>0</v>
      </c>
      <c r="I780" s="31">
        <v>28000</v>
      </c>
      <c r="J780">
        <v>803.6</v>
      </c>
      <c r="K780" s="14">
        <v>0</v>
      </c>
      <c r="L780">
        <v>851.2</v>
      </c>
      <c r="M780">
        <v>25</v>
      </c>
      <c r="N780" s="31">
        <v>1679.8</v>
      </c>
      <c r="O780" s="14">
        <f t="shared" si="26"/>
        <v>26320.2</v>
      </c>
    </row>
    <row r="781" spans="1:15" ht="24.75" customHeight="1" x14ac:dyDescent="0.25">
      <c r="A781" s="4">
        <v>773</v>
      </c>
      <c r="B781" s="4" t="s">
        <v>1083</v>
      </c>
      <c r="C781" s="4" t="s">
        <v>542</v>
      </c>
      <c r="D781" s="4" t="s">
        <v>90</v>
      </c>
      <c r="E781" s="4" t="s">
        <v>725</v>
      </c>
      <c r="F781" s="4" t="s">
        <v>734</v>
      </c>
      <c r="G781" s="14">
        <v>50000</v>
      </c>
      <c r="H781" s="4">
        <v>0</v>
      </c>
      <c r="I781" s="14">
        <v>50000</v>
      </c>
      <c r="J781" s="14">
        <v>1435</v>
      </c>
      <c r="K781" s="14">
        <v>1854</v>
      </c>
      <c r="L781" s="14">
        <v>1520</v>
      </c>
      <c r="M781" s="31">
        <v>425</v>
      </c>
      <c r="N781" s="14">
        <f t="shared" si="25"/>
        <v>5234</v>
      </c>
      <c r="O781" s="14">
        <f t="shared" si="26"/>
        <v>44766</v>
      </c>
    </row>
    <row r="782" spans="1:15" ht="24.75" customHeight="1" x14ac:dyDescent="0.25">
      <c r="A782" s="4">
        <v>774</v>
      </c>
      <c r="B782" s="4" t="s">
        <v>642</v>
      </c>
      <c r="C782" s="4" t="s">
        <v>542</v>
      </c>
      <c r="D782" s="4" t="s">
        <v>40</v>
      </c>
      <c r="E782" s="4" t="s">
        <v>725</v>
      </c>
      <c r="F782" s="4" t="s">
        <v>733</v>
      </c>
      <c r="G782" s="14">
        <v>60000</v>
      </c>
      <c r="H782" s="4">
        <v>0</v>
      </c>
      <c r="I782" s="14">
        <v>60000</v>
      </c>
      <c r="J782" s="14">
        <v>1722</v>
      </c>
      <c r="K782" s="14">
        <v>3486.68</v>
      </c>
      <c r="L782" s="14">
        <v>1824</v>
      </c>
      <c r="M782" s="31">
        <v>1125</v>
      </c>
      <c r="N782" s="14">
        <f t="shared" si="25"/>
        <v>8157.68</v>
      </c>
      <c r="O782" s="14">
        <f t="shared" si="26"/>
        <v>51842.32</v>
      </c>
    </row>
    <row r="783" spans="1:15" ht="24.75" customHeight="1" x14ac:dyDescent="0.25">
      <c r="A783" s="4">
        <v>775</v>
      </c>
      <c r="B783" s="4" t="s">
        <v>660</v>
      </c>
      <c r="C783" s="4" t="s">
        <v>542</v>
      </c>
      <c r="D783" s="4" t="s">
        <v>40</v>
      </c>
      <c r="E783" s="4" t="s">
        <v>725</v>
      </c>
      <c r="F783" s="4" t="s">
        <v>734</v>
      </c>
      <c r="G783" s="14">
        <v>60000</v>
      </c>
      <c r="H783" s="4">
        <v>0</v>
      </c>
      <c r="I783" s="14">
        <v>60000</v>
      </c>
      <c r="J783" s="14">
        <v>1722</v>
      </c>
      <c r="K783" s="14">
        <v>3486.68</v>
      </c>
      <c r="L783" s="14">
        <v>1824</v>
      </c>
      <c r="M783" s="31">
        <v>1785</v>
      </c>
      <c r="N783" s="14">
        <f t="shared" si="25"/>
        <v>8817.68</v>
      </c>
      <c r="O783" s="14">
        <f t="shared" si="26"/>
        <v>51182.32</v>
      </c>
    </row>
    <row r="784" spans="1:15" ht="24.75" customHeight="1" x14ac:dyDescent="0.25">
      <c r="A784" s="4">
        <v>776</v>
      </c>
      <c r="B784" s="4" t="s">
        <v>673</v>
      </c>
      <c r="C784" s="4" t="s">
        <v>542</v>
      </c>
      <c r="D784" s="4" t="s">
        <v>156</v>
      </c>
      <c r="E784" s="4" t="s">
        <v>725</v>
      </c>
      <c r="F784" s="4" t="s">
        <v>734</v>
      </c>
      <c r="G784" s="14">
        <v>50000</v>
      </c>
      <c r="H784" s="4">
        <v>0</v>
      </c>
      <c r="I784" s="14">
        <v>50000</v>
      </c>
      <c r="J784" s="14">
        <v>1435</v>
      </c>
      <c r="K784" s="14">
        <v>1854</v>
      </c>
      <c r="L784" s="14">
        <v>1520</v>
      </c>
      <c r="M784" s="31">
        <v>1513.5</v>
      </c>
      <c r="N784" s="14">
        <f t="shared" si="25"/>
        <v>6322.5</v>
      </c>
      <c r="O784" s="14">
        <f t="shared" si="26"/>
        <v>43677.5</v>
      </c>
    </row>
    <row r="785" spans="1:15" ht="24.75" customHeight="1" x14ac:dyDescent="0.25">
      <c r="A785" s="4">
        <v>777</v>
      </c>
      <c r="B785" s="4" t="s">
        <v>675</v>
      </c>
      <c r="C785" s="4" t="s">
        <v>542</v>
      </c>
      <c r="D785" s="4" t="s">
        <v>31</v>
      </c>
      <c r="E785" s="4" t="s">
        <v>725</v>
      </c>
      <c r="F785" s="4" t="s">
        <v>733</v>
      </c>
      <c r="G785" s="14">
        <v>60000</v>
      </c>
      <c r="H785" s="4">
        <v>0</v>
      </c>
      <c r="I785" s="14">
        <v>60000</v>
      </c>
      <c r="J785" s="14">
        <v>1722</v>
      </c>
      <c r="K785" s="14">
        <v>3169.2</v>
      </c>
      <c r="L785" s="14">
        <v>1824</v>
      </c>
      <c r="M785" s="31">
        <v>3309.38</v>
      </c>
      <c r="N785" s="14">
        <f t="shared" si="25"/>
        <v>10024.58</v>
      </c>
      <c r="O785" s="14">
        <f t="shared" si="26"/>
        <v>49975.42</v>
      </c>
    </row>
    <row r="786" spans="1:15" ht="24.75" customHeight="1" x14ac:dyDescent="0.25">
      <c r="A786" s="4">
        <v>778</v>
      </c>
      <c r="B786" s="4" t="s">
        <v>622</v>
      </c>
      <c r="C786" s="4" t="s">
        <v>542</v>
      </c>
      <c r="D786" s="4" t="s">
        <v>151</v>
      </c>
      <c r="E786" s="4" t="s">
        <v>726</v>
      </c>
      <c r="F786" s="4" t="s">
        <v>733</v>
      </c>
      <c r="G786" s="14">
        <v>20000</v>
      </c>
      <c r="H786" s="4">
        <v>0</v>
      </c>
      <c r="I786" s="14">
        <v>20000</v>
      </c>
      <c r="J786" s="14">
        <f>+I786*2.87%</f>
        <v>574</v>
      </c>
      <c r="K786" s="14">
        <v>0</v>
      </c>
      <c r="L786" s="14">
        <f>+G786*3.04%</f>
        <v>608</v>
      </c>
      <c r="M786" s="31">
        <v>25</v>
      </c>
      <c r="N786" s="14">
        <f t="shared" si="25"/>
        <v>1207</v>
      </c>
      <c r="O786" s="14">
        <f t="shared" si="26"/>
        <v>18793</v>
      </c>
    </row>
    <row r="787" spans="1:15" ht="24.75" customHeight="1" x14ac:dyDescent="0.25">
      <c r="A787" s="4">
        <v>779</v>
      </c>
      <c r="B787" s="4" t="s">
        <v>684</v>
      </c>
      <c r="C787" s="4" t="s">
        <v>542</v>
      </c>
      <c r="D787" s="4" t="s">
        <v>21</v>
      </c>
      <c r="E787" s="4" t="s">
        <v>725</v>
      </c>
      <c r="F787" s="4" t="s">
        <v>733</v>
      </c>
      <c r="G787" s="14">
        <v>50000</v>
      </c>
      <c r="H787" s="4">
        <v>0</v>
      </c>
      <c r="I787" s="14">
        <v>50000</v>
      </c>
      <c r="J787" s="14">
        <v>1435</v>
      </c>
      <c r="K787" s="14">
        <v>1854</v>
      </c>
      <c r="L787" s="14">
        <v>1520</v>
      </c>
      <c r="M787" s="31">
        <v>1657.3</v>
      </c>
      <c r="N787" s="14">
        <f t="shared" si="25"/>
        <v>6466.3</v>
      </c>
      <c r="O787" s="14">
        <f t="shared" si="26"/>
        <v>43533.7</v>
      </c>
    </row>
    <row r="788" spans="1:15" ht="24.75" customHeight="1" x14ac:dyDescent="0.25">
      <c r="A788" s="4">
        <v>780</v>
      </c>
      <c r="B788" s="4" t="s">
        <v>702</v>
      </c>
      <c r="C788" s="4" t="s">
        <v>542</v>
      </c>
      <c r="D788" s="4" t="s">
        <v>156</v>
      </c>
      <c r="E788" s="4" t="s">
        <v>727</v>
      </c>
      <c r="F788" s="4" t="s">
        <v>734</v>
      </c>
      <c r="G788" s="14">
        <v>50000</v>
      </c>
      <c r="H788" s="4">
        <v>0</v>
      </c>
      <c r="I788" s="14">
        <v>50000</v>
      </c>
      <c r="J788" s="14">
        <v>1435</v>
      </c>
      <c r="K788" s="14">
        <v>1854</v>
      </c>
      <c r="L788" s="14">
        <v>1520</v>
      </c>
      <c r="M788" s="31">
        <v>425</v>
      </c>
      <c r="N788" s="14">
        <f t="shared" si="25"/>
        <v>5234</v>
      </c>
      <c r="O788" s="14">
        <f t="shared" si="26"/>
        <v>44766</v>
      </c>
    </row>
    <row r="789" spans="1:15" ht="24.75" customHeight="1" x14ac:dyDescent="0.25">
      <c r="A789" s="4">
        <v>781</v>
      </c>
      <c r="B789" s="4" t="s">
        <v>708</v>
      </c>
      <c r="C789" s="4" t="s">
        <v>542</v>
      </c>
      <c r="D789" s="4" t="s">
        <v>31</v>
      </c>
      <c r="E789" s="4" t="s">
        <v>725</v>
      </c>
      <c r="F789" s="4" t="s">
        <v>733</v>
      </c>
      <c r="G789" s="14">
        <v>60000</v>
      </c>
      <c r="H789" s="4">
        <v>0</v>
      </c>
      <c r="I789" s="14">
        <v>60000</v>
      </c>
      <c r="J789" s="14">
        <v>1722</v>
      </c>
      <c r="K789" s="14">
        <v>3486.68</v>
      </c>
      <c r="L789" s="14">
        <v>1824</v>
      </c>
      <c r="M789" s="31">
        <v>3135.8</v>
      </c>
      <c r="N789" s="14">
        <f t="shared" si="25"/>
        <v>10168.48</v>
      </c>
      <c r="O789" s="14">
        <f t="shared" si="26"/>
        <v>49831.520000000004</v>
      </c>
    </row>
    <row r="790" spans="1:15" ht="24.75" customHeight="1" x14ac:dyDescent="0.25">
      <c r="A790" s="4">
        <v>782</v>
      </c>
      <c r="B790" s="4" t="s">
        <v>716</v>
      </c>
      <c r="C790" s="4" t="s">
        <v>542</v>
      </c>
      <c r="D790" s="4" t="s">
        <v>21</v>
      </c>
      <c r="E790" s="4" t="s">
        <v>725</v>
      </c>
      <c r="F790" s="4" t="s">
        <v>733</v>
      </c>
      <c r="G790" s="14">
        <v>50000</v>
      </c>
      <c r="H790" s="4">
        <v>0</v>
      </c>
      <c r="I790" s="14">
        <v>50000</v>
      </c>
      <c r="J790" s="14">
        <v>1435</v>
      </c>
      <c r="K790" s="14">
        <v>1854</v>
      </c>
      <c r="L790" s="14">
        <v>1520</v>
      </c>
      <c r="M790" s="31">
        <v>425</v>
      </c>
      <c r="N790" s="14">
        <f t="shared" si="25"/>
        <v>5234</v>
      </c>
      <c r="O790" s="14">
        <f t="shared" si="26"/>
        <v>44766</v>
      </c>
    </row>
    <row r="791" spans="1:15" ht="24.75" customHeight="1" x14ac:dyDescent="0.25">
      <c r="A791" s="4">
        <v>783</v>
      </c>
      <c r="B791" s="4" t="s">
        <v>719</v>
      </c>
      <c r="C791" s="4" t="s">
        <v>542</v>
      </c>
      <c r="D791" s="4" t="s">
        <v>31</v>
      </c>
      <c r="E791" s="4" t="s">
        <v>725</v>
      </c>
      <c r="F791" s="4" t="s">
        <v>733</v>
      </c>
      <c r="G791" s="14">
        <v>60000</v>
      </c>
      <c r="H791" s="4">
        <v>0</v>
      </c>
      <c r="I791" s="14">
        <v>60000</v>
      </c>
      <c r="J791" s="14">
        <v>1722</v>
      </c>
      <c r="K791" s="14">
        <v>2851.72</v>
      </c>
      <c r="L791" s="14">
        <v>1824</v>
      </c>
      <c r="M791" s="31">
        <v>3599.76</v>
      </c>
      <c r="N791" s="14">
        <f t="shared" si="25"/>
        <v>9997.48</v>
      </c>
      <c r="O791" s="14">
        <f t="shared" si="26"/>
        <v>50002.520000000004</v>
      </c>
    </row>
    <row r="792" spans="1:15" ht="23.25" customHeight="1" x14ac:dyDescent="0.25">
      <c r="A792" s="4"/>
      <c r="B792" s="4"/>
      <c r="C792" s="4"/>
      <c r="D792" s="4"/>
      <c r="E792" s="4"/>
      <c r="F792" s="4"/>
      <c r="G792" s="5"/>
      <c r="H792" s="4"/>
      <c r="I792" s="5"/>
      <c r="J792" s="5"/>
      <c r="K792" s="5"/>
      <c r="L792" s="5"/>
      <c r="M792" s="5"/>
      <c r="N792" s="5"/>
      <c r="O792" s="5"/>
    </row>
    <row r="793" spans="1:15" s="2" customFormat="1" ht="24.75" customHeight="1" thickBot="1" x14ac:dyDescent="0.3">
      <c r="A793" s="4"/>
      <c r="G793" s="8">
        <f>SUM(G9:G792)</f>
        <v>23873266.84</v>
      </c>
      <c r="H793" s="8">
        <f t="shared" ref="H793:O793" si="27">SUM(H9:H792)</f>
        <v>0</v>
      </c>
      <c r="I793" s="8">
        <f t="shared" si="27"/>
        <v>23873266.84</v>
      </c>
      <c r="J793" s="8">
        <f t="shared" si="27"/>
        <v>685162.94999999902</v>
      </c>
      <c r="K793" s="8">
        <f t="shared" si="27"/>
        <v>812164.37000000139</v>
      </c>
      <c r="L793" s="8">
        <f t="shared" si="27"/>
        <v>724046.13000000594</v>
      </c>
      <c r="M793" s="8">
        <f t="shared" si="27"/>
        <v>1567280.6199999966</v>
      </c>
      <c r="N793" s="8">
        <f t="shared" si="27"/>
        <v>3788654.0700000203</v>
      </c>
      <c r="O793" s="8">
        <f t="shared" si="27"/>
        <v>20084612.770000067</v>
      </c>
    </row>
    <row r="794" spans="1:15" ht="24.75" customHeight="1" thickTop="1" x14ac:dyDescent="0.25">
      <c r="B794" s="1" t="s">
        <v>724</v>
      </c>
    </row>
    <row r="795" spans="1:15" ht="24.75" customHeight="1" x14ac:dyDescent="0.25">
      <c r="G795" s="31"/>
      <c r="H795"/>
      <c r="I795" s="31"/>
      <c r="J795" s="31"/>
      <c r="K795" s="31"/>
      <c r="L795" s="31"/>
      <c r="M795" s="31"/>
      <c r="N795" s="31"/>
      <c r="O795" s="31"/>
    </row>
    <row r="796" spans="1:15" ht="24.75" customHeight="1" x14ac:dyDescent="0.25">
      <c r="F796" s="12"/>
      <c r="G796" s="12"/>
      <c r="H796" s="12"/>
    </row>
    <row r="797" spans="1:15" ht="24.75" customHeight="1" x14ac:dyDescent="0.25">
      <c r="F797" s="64" t="s">
        <v>1215</v>
      </c>
      <c r="G797" s="64"/>
      <c r="H797" s="64"/>
    </row>
    <row r="798" spans="1:15" ht="24.75" customHeight="1" x14ac:dyDescent="0.4">
      <c r="F798" s="65" t="s">
        <v>878</v>
      </c>
      <c r="G798" s="65"/>
      <c r="H798" s="65"/>
      <c r="M798" s="21"/>
    </row>
    <row r="799" spans="1:15" ht="24.75" customHeight="1" x14ac:dyDescent="0.25">
      <c r="B799" s="4"/>
      <c r="D799" s="17"/>
      <c r="H799" s="26"/>
    </row>
    <row r="800" spans="1:15" ht="24.75" customHeight="1" x14ac:dyDescent="0.25">
      <c r="B800" s="4"/>
      <c r="H800" s="33"/>
      <c r="I800" s="33"/>
      <c r="J800" s="33"/>
      <c r="K800" s="33"/>
      <c r="L800" s="33"/>
      <c r="M800" s="33"/>
      <c r="N800" s="33"/>
      <c r="O800" s="33"/>
    </row>
    <row r="801" spans="2:15" ht="24.75" customHeight="1" x14ac:dyDescent="0.25">
      <c r="B801" s="4"/>
      <c r="F801"/>
      <c r="G801" s="31"/>
      <c r="H801"/>
      <c r="I801" s="31"/>
      <c r="J801" s="31"/>
      <c r="K801" s="31"/>
      <c r="L801" s="31"/>
      <c r="M801" s="31"/>
      <c r="N801" s="31"/>
      <c r="O801" s="31"/>
    </row>
    <row r="802" spans="2:15" ht="24.75" customHeight="1" x14ac:dyDescent="0.25">
      <c r="B802" s="4"/>
      <c r="H802" s="26"/>
    </row>
    <row r="803" spans="2:15" ht="24.75" customHeight="1" x14ac:dyDescent="0.25">
      <c r="B803" s="4"/>
      <c r="H803" s="52"/>
      <c r="I803" s="52"/>
      <c r="J803" s="52"/>
      <c r="K803" s="52"/>
      <c r="L803" s="52"/>
      <c r="M803" s="52"/>
      <c r="N803" s="52"/>
      <c r="O803" s="52"/>
    </row>
    <row r="804" spans="2:15" ht="24.75" customHeight="1" x14ac:dyDescent="0.25">
      <c r="B804" s="4"/>
      <c r="H804" s="57"/>
      <c r="I804" s="57"/>
      <c r="J804" s="57"/>
      <c r="K804" s="57"/>
      <c r="L804" s="57"/>
      <c r="M804" s="57"/>
      <c r="N804" s="57"/>
      <c r="O804" s="57"/>
    </row>
    <row r="805" spans="2:15" ht="24.75" customHeight="1" x14ac:dyDescent="0.25">
      <c r="B805" s="4"/>
    </row>
    <row r="806" spans="2:15" ht="24.75" customHeight="1" x14ac:dyDescent="0.25">
      <c r="B806" s="4"/>
    </row>
    <row r="807" spans="2:15" ht="24.75" customHeight="1" x14ac:dyDescent="0.25">
      <c r="B807" s="4"/>
    </row>
    <row r="808" spans="2:15" ht="24.75" customHeight="1" x14ac:dyDescent="0.25">
      <c r="B808" s="4"/>
    </row>
    <row r="809" spans="2:15" ht="24.75" customHeight="1" x14ac:dyDescent="0.25">
      <c r="B809" s="4"/>
    </row>
    <row r="810" spans="2:15" ht="24.75" customHeight="1" x14ac:dyDescent="0.25">
      <c r="B810" s="4"/>
    </row>
    <row r="811" spans="2:15" ht="24.75" customHeight="1" x14ac:dyDescent="0.25">
      <c r="B811" s="4"/>
    </row>
    <row r="812" spans="2:15" ht="24.75" customHeight="1" x14ac:dyDescent="0.25">
      <c r="B812" s="4"/>
    </row>
    <row r="813" spans="2:15" ht="24.75" customHeight="1" x14ac:dyDescent="0.25">
      <c r="B813" s="4"/>
    </row>
    <row r="814" spans="2:15" ht="24.75" customHeight="1" x14ac:dyDescent="0.25">
      <c r="B814" s="4"/>
    </row>
    <row r="815" spans="2:15" ht="24.75" customHeight="1" x14ac:dyDescent="0.25">
      <c r="B815" s="4"/>
    </row>
    <row r="816" spans="2:15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  <row r="1559" spans="2:2" ht="24.75" customHeight="1" x14ac:dyDescent="0.25">
      <c r="B1559" s="4"/>
    </row>
    <row r="1560" spans="2:2" ht="24.75" customHeight="1" x14ac:dyDescent="0.25">
      <c r="B1560" s="4"/>
    </row>
    <row r="1561" spans="2:2" ht="24.75" customHeight="1" x14ac:dyDescent="0.25">
      <c r="B1561" s="4"/>
    </row>
    <row r="1562" spans="2:2" ht="24.75" customHeight="1" x14ac:dyDescent="0.25">
      <c r="B1562" s="4"/>
    </row>
    <row r="1563" spans="2:2" ht="24.75" customHeight="1" x14ac:dyDescent="0.25">
      <c r="B1563" s="4"/>
    </row>
    <row r="1564" spans="2:2" ht="24.75" customHeight="1" x14ac:dyDescent="0.25">
      <c r="B1564" s="4"/>
    </row>
    <row r="1565" spans="2:2" ht="24.75" customHeight="1" x14ac:dyDescent="0.25">
      <c r="B1565" s="4"/>
    </row>
    <row r="1566" spans="2:2" ht="24.75" customHeight="1" x14ac:dyDescent="0.25">
      <c r="B1566" s="4"/>
    </row>
    <row r="1567" spans="2:2" ht="24.75" customHeight="1" x14ac:dyDescent="0.25">
      <c r="B1567" s="4"/>
    </row>
    <row r="1568" spans="2:2" ht="24.75" customHeight="1" x14ac:dyDescent="0.25">
      <c r="B1568" s="4"/>
    </row>
    <row r="1569" spans="2:2" ht="24.75" customHeight="1" x14ac:dyDescent="0.25">
      <c r="B1569" s="4"/>
    </row>
    <row r="1570" spans="2:2" ht="24.75" customHeight="1" x14ac:dyDescent="0.25">
      <c r="B1570" s="4"/>
    </row>
    <row r="1571" spans="2:2" ht="24.75" customHeight="1" x14ac:dyDescent="0.25">
      <c r="B1571" s="4"/>
    </row>
    <row r="1572" spans="2:2" ht="24.75" customHeight="1" x14ac:dyDescent="0.25">
      <c r="B1572" s="4"/>
    </row>
  </sheetData>
  <mergeCells count="8">
    <mergeCell ref="B3:O3"/>
    <mergeCell ref="F798:H798"/>
    <mergeCell ref="A1:O1"/>
    <mergeCell ref="A2:O2"/>
    <mergeCell ref="A5:O5"/>
    <mergeCell ref="A6:O6"/>
    <mergeCell ref="F797:H797"/>
    <mergeCell ref="A4:O4"/>
  </mergeCells>
  <conditionalFormatting sqref="HV319:IV319">
    <cfRule type="duplicateValues" dxfId="9" priority="27" stopIfTrue="1"/>
  </conditionalFormatting>
  <pageMargins left="0.7" right="0.7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zoomScaleNormal="100" workbookViewId="0">
      <selection activeCell="D17" sqref="D17"/>
    </sheetView>
  </sheetViews>
  <sheetFormatPr baseColWidth="10" defaultRowHeight="15" x14ac:dyDescent="0.25"/>
  <cols>
    <col min="1" max="1" width="8.42578125" style="1" bestFit="1" customWidth="1"/>
    <col min="2" max="2" width="39.5703125" style="1" customWidth="1"/>
    <col min="3" max="3" width="41.5703125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20" customWidth="1"/>
    <col min="10" max="10" width="11.5703125" style="20" bestFit="1" customWidth="1"/>
    <col min="11" max="11" width="14.7109375" style="20" customWidth="1"/>
    <col min="12" max="12" width="13.85546875" style="20" customWidth="1"/>
    <col min="13" max="13" width="13.5703125" style="20" customWidth="1"/>
    <col min="14" max="14" width="14.140625" style="20" customWidth="1"/>
    <col min="15" max="15" width="12" style="20" customWidth="1"/>
    <col min="16" max="16" width="14.5703125" style="20" customWidth="1"/>
    <col min="17" max="17" width="17" style="20" customWidth="1"/>
    <col min="18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64" t="s">
        <v>729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x14ac:dyDescent="0.25">
      <c r="B3" s="64" t="s">
        <v>730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x14ac:dyDescent="0.25">
      <c r="B4" s="67" t="s">
        <v>731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ht="21" customHeight="1" x14ac:dyDescent="0.35">
      <c r="A5" s="69" t="s">
        <v>1421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29.25" customHeight="1" x14ac:dyDescent="0.25">
      <c r="B6" s="36"/>
      <c r="D6" s="23" t="s">
        <v>0</v>
      </c>
      <c r="E6" s="25" t="s">
        <v>1</v>
      </c>
      <c r="F6" s="25" t="s">
        <v>2</v>
      </c>
      <c r="G6" s="24" t="s">
        <v>3</v>
      </c>
      <c r="H6" s="24" t="s">
        <v>4</v>
      </c>
      <c r="J6" s="20" t="s">
        <v>5</v>
      </c>
    </row>
    <row r="7" spans="1:17" s="46" customFormat="1" ht="30" x14ac:dyDescent="0.25">
      <c r="A7" s="43" t="s">
        <v>879</v>
      </c>
      <c r="B7" s="43" t="s">
        <v>7</v>
      </c>
      <c r="C7" s="43" t="s">
        <v>8</v>
      </c>
      <c r="D7" s="43" t="s">
        <v>9</v>
      </c>
      <c r="E7" s="43" t="s">
        <v>10</v>
      </c>
      <c r="F7" s="43" t="s">
        <v>732</v>
      </c>
      <c r="G7" s="44" t="s">
        <v>880</v>
      </c>
      <c r="H7" s="44" t="s">
        <v>881</v>
      </c>
      <c r="I7" s="45" t="s">
        <v>11</v>
      </c>
      <c r="J7" s="45" t="s">
        <v>12</v>
      </c>
      <c r="K7" s="45" t="s">
        <v>13</v>
      </c>
      <c r="L7" s="45" t="s">
        <v>14</v>
      </c>
      <c r="M7" s="45" t="s">
        <v>15</v>
      </c>
      <c r="N7" s="45" t="s">
        <v>16</v>
      </c>
      <c r="O7" s="45" t="s">
        <v>17</v>
      </c>
      <c r="P7" s="45" t="s">
        <v>18</v>
      </c>
      <c r="Q7" s="45" t="s">
        <v>19</v>
      </c>
    </row>
    <row r="8" spans="1:17" ht="30" x14ac:dyDescent="0.25">
      <c r="A8" s="42">
        <v>1</v>
      </c>
      <c r="B8" t="s">
        <v>905</v>
      </c>
      <c r="C8" s="1" t="s">
        <v>912</v>
      </c>
      <c r="D8" s="1" t="s">
        <v>1231</v>
      </c>
      <c r="E8" s="1" t="s">
        <v>883</v>
      </c>
      <c r="F8" s="1" t="s">
        <v>734</v>
      </c>
      <c r="G8" s="9" t="s">
        <v>1260</v>
      </c>
      <c r="H8" s="9" t="s">
        <v>1323</v>
      </c>
      <c r="I8" s="57">
        <v>120000</v>
      </c>
      <c r="J8" s="57">
        <v>0</v>
      </c>
      <c r="K8" s="57">
        <v>120000</v>
      </c>
      <c r="L8" s="57">
        <v>3444</v>
      </c>
      <c r="M8" s="57">
        <v>16809.87</v>
      </c>
      <c r="N8" s="57">
        <v>3648</v>
      </c>
      <c r="O8" s="57">
        <v>2489.6</v>
      </c>
      <c r="P8" s="57">
        <f>+L8+M8+N8+O8</f>
        <v>26391.469999999998</v>
      </c>
      <c r="Q8" s="57">
        <f>+I8-P8</f>
        <v>93608.53</v>
      </c>
    </row>
    <row r="9" spans="1:17" ht="30" x14ac:dyDescent="0.25">
      <c r="A9" s="42">
        <v>2</v>
      </c>
      <c r="B9" t="s">
        <v>1023</v>
      </c>
      <c r="C9" s="1" t="s">
        <v>913</v>
      </c>
      <c r="D9" s="1" t="s">
        <v>1008</v>
      </c>
      <c r="E9" s="1" t="s">
        <v>883</v>
      </c>
      <c r="F9" s="1" t="s">
        <v>734</v>
      </c>
      <c r="G9" s="9" t="s">
        <v>1125</v>
      </c>
      <c r="H9" s="9" t="s">
        <v>1264</v>
      </c>
      <c r="I9" s="57">
        <v>90000</v>
      </c>
      <c r="J9" s="57">
        <v>0</v>
      </c>
      <c r="K9" s="57">
        <v>90000</v>
      </c>
      <c r="L9" s="57">
        <v>2583</v>
      </c>
      <c r="M9" s="57">
        <v>9753.1200000000008</v>
      </c>
      <c r="N9" s="57">
        <v>2736</v>
      </c>
      <c r="O9" s="57">
        <v>25</v>
      </c>
      <c r="P9" s="57">
        <f t="shared" ref="P9:P38" si="0">+L9+M9+N9+O9</f>
        <v>15097.12</v>
      </c>
      <c r="Q9" s="57">
        <f t="shared" ref="Q9:Q73" si="1">+I9-P9</f>
        <v>74902.880000000005</v>
      </c>
    </row>
    <row r="10" spans="1:17" x14ac:dyDescent="0.25">
      <c r="A10" s="42">
        <v>3</v>
      </c>
      <c r="B10" t="s">
        <v>915</v>
      </c>
      <c r="C10" s="1" t="s">
        <v>913</v>
      </c>
      <c r="D10" s="1" t="s">
        <v>900</v>
      </c>
      <c r="E10" s="1" t="s">
        <v>883</v>
      </c>
      <c r="F10" s="1" t="s">
        <v>733</v>
      </c>
      <c r="G10" s="9" t="s">
        <v>1280</v>
      </c>
      <c r="H10" s="9" t="s">
        <v>1383</v>
      </c>
      <c r="I10" s="57">
        <v>45000</v>
      </c>
      <c r="J10" s="57">
        <v>0</v>
      </c>
      <c r="K10" s="57">
        <v>45000</v>
      </c>
      <c r="L10" s="57">
        <f>+I10*2.87%</f>
        <v>1291.5</v>
      </c>
      <c r="M10" s="57">
        <v>1148.33</v>
      </c>
      <c r="N10" s="57">
        <f>+I10*3.04%</f>
        <v>1368</v>
      </c>
      <c r="O10" s="57">
        <v>25</v>
      </c>
      <c r="P10" s="57">
        <f t="shared" si="0"/>
        <v>3832.83</v>
      </c>
      <c r="Q10" s="57">
        <f t="shared" si="1"/>
        <v>41167.17</v>
      </c>
    </row>
    <row r="11" spans="1:17" x14ac:dyDescent="0.25">
      <c r="A11" s="42">
        <v>4</v>
      </c>
      <c r="B11" t="s">
        <v>1242</v>
      </c>
      <c r="C11" s="1" t="s">
        <v>1243</v>
      </c>
      <c r="D11" s="1" t="s">
        <v>1011</v>
      </c>
      <c r="E11" s="1" t="s">
        <v>883</v>
      </c>
      <c r="F11" s="1" t="s">
        <v>734</v>
      </c>
      <c r="G11" s="9" t="s">
        <v>1273</v>
      </c>
      <c r="H11" s="9" t="s">
        <v>1395</v>
      </c>
      <c r="I11" s="57">
        <v>35000</v>
      </c>
      <c r="J11" s="57"/>
      <c r="K11" s="57">
        <v>35000</v>
      </c>
      <c r="L11" s="57">
        <v>1004.5</v>
      </c>
      <c r="M11" s="57">
        <v>0</v>
      </c>
      <c r="N11" s="57">
        <v>1064</v>
      </c>
      <c r="O11" s="57">
        <v>25</v>
      </c>
      <c r="P11" s="57">
        <f t="shared" si="0"/>
        <v>2093.5</v>
      </c>
      <c r="Q11" s="57">
        <f t="shared" si="1"/>
        <v>32906.5</v>
      </c>
    </row>
    <row r="12" spans="1:17" x14ac:dyDescent="0.25">
      <c r="A12" s="42">
        <v>5</v>
      </c>
      <c r="B12" t="s">
        <v>1327</v>
      </c>
      <c r="C12" s="1" t="s">
        <v>1093</v>
      </c>
      <c r="D12" s="1" t="s">
        <v>1328</v>
      </c>
      <c r="E12" s="1" t="s">
        <v>883</v>
      </c>
      <c r="F12" s="1" t="s">
        <v>734</v>
      </c>
      <c r="G12" s="9" t="s">
        <v>1294</v>
      </c>
      <c r="H12" s="9" t="s">
        <v>1396</v>
      </c>
      <c r="I12" s="57">
        <v>35000</v>
      </c>
      <c r="J12" s="57">
        <v>0</v>
      </c>
      <c r="K12" s="57">
        <v>35000</v>
      </c>
      <c r="L12" s="57">
        <v>1004.5</v>
      </c>
      <c r="M12" s="57">
        <v>0</v>
      </c>
      <c r="N12" s="57">
        <v>1064</v>
      </c>
      <c r="O12" s="57">
        <v>695</v>
      </c>
      <c r="P12" s="57">
        <f t="shared" si="0"/>
        <v>2763.5</v>
      </c>
      <c r="Q12" s="57">
        <f t="shared" si="1"/>
        <v>32236.5</v>
      </c>
    </row>
    <row r="13" spans="1:17" x14ac:dyDescent="0.25">
      <c r="A13" s="42">
        <v>6</v>
      </c>
      <c r="B13" t="s">
        <v>910</v>
      </c>
      <c r="C13" s="1" t="s">
        <v>911</v>
      </c>
      <c r="D13" s="1" t="s">
        <v>31</v>
      </c>
      <c r="E13" s="1" t="s">
        <v>883</v>
      </c>
      <c r="F13" s="1" t="s">
        <v>734</v>
      </c>
      <c r="G13" s="9" t="s">
        <v>1280</v>
      </c>
      <c r="H13" s="9" t="s">
        <v>1383</v>
      </c>
      <c r="I13" s="57">
        <v>75000</v>
      </c>
      <c r="J13" s="57">
        <v>0</v>
      </c>
      <c r="K13" s="57">
        <v>75000</v>
      </c>
      <c r="L13" s="57">
        <v>2152.5</v>
      </c>
      <c r="M13" s="57">
        <v>6309.38</v>
      </c>
      <c r="N13" s="57">
        <v>2280</v>
      </c>
      <c r="O13" s="57">
        <v>25</v>
      </c>
      <c r="P13" s="57">
        <f t="shared" si="0"/>
        <v>10766.880000000001</v>
      </c>
      <c r="Q13" s="57">
        <f t="shared" si="1"/>
        <v>64233.119999999995</v>
      </c>
    </row>
    <row r="14" spans="1:17" x14ac:dyDescent="0.25">
      <c r="A14" s="42">
        <v>7</v>
      </c>
      <c r="B14" t="s">
        <v>896</v>
      </c>
      <c r="C14" s="1" t="s">
        <v>911</v>
      </c>
      <c r="D14" s="1" t="s">
        <v>897</v>
      </c>
      <c r="E14" s="1" t="s">
        <v>883</v>
      </c>
      <c r="F14" s="1" t="s">
        <v>733</v>
      </c>
      <c r="G14" s="9" t="s">
        <v>1294</v>
      </c>
      <c r="H14" s="9" t="s">
        <v>1396</v>
      </c>
      <c r="I14" s="57">
        <v>50000</v>
      </c>
      <c r="J14" s="57">
        <v>0</v>
      </c>
      <c r="K14" s="57">
        <v>50000</v>
      </c>
      <c r="L14" s="57">
        <v>1435</v>
      </c>
      <c r="M14" s="57">
        <v>1854</v>
      </c>
      <c r="N14" s="57">
        <v>1520</v>
      </c>
      <c r="O14" s="57">
        <v>25</v>
      </c>
      <c r="P14" s="57">
        <f t="shared" si="0"/>
        <v>4834</v>
      </c>
      <c r="Q14" s="57">
        <f t="shared" si="1"/>
        <v>45166</v>
      </c>
    </row>
    <row r="15" spans="1:17" x14ac:dyDescent="0.25">
      <c r="A15" s="42">
        <v>8</v>
      </c>
      <c r="B15" t="s">
        <v>899</v>
      </c>
      <c r="C15" s="1" t="s">
        <v>911</v>
      </c>
      <c r="D15" s="1" t="s">
        <v>900</v>
      </c>
      <c r="E15" s="1" t="s">
        <v>883</v>
      </c>
      <c r="F15" s="1" t="s">
        <v>734</v>
      </c>
      <c r="G15" s="9" t="s">
        <v>1273</v>
      </c>
      <c r="H15" s="9" t="s">
        <v>1395</v>
      </c>
      <c r="I15" s="57">
        <v>31000</v>
      </c>
      <c r="J15" s="57">
        <v>0</v>
      </c>
      <c r="K15" s="57">
        <v>31000</v>
      </c>
      <c r="L15" s="57">
        <v>889.7</v>
      </c>
      <c r="M15" s="57">
        <v>0</v>
      </c>
      <c r="N15" s="57">
        <v>942.4</v>
      </c>
      <c r="O15" s="57">
        <v>25</v>
      </c>
      <c r="P15" s="57">
        <f t="shared" si="0"/>
        <v>1857.1</v>
      </c>
      <c r="Q15" s="57">
        <f t="shared" si="1"/>
        <v>29142.9</v>
      </c>
    </row>
    <row r="16" spans="1:17" x14ac:dyDescent="0.25">
      <c r="A16" s="42">
        <v>9</v>
      </c>
      <c r="B16" t="s">
        <v>979</v>
      </c>
      <c r="C16" s="1" t="s">
        <v>911</v>
      </c>
      <c r="D16" s="1" t="s">
        <v>897</v>
      </c>
      <c r="E16" s="1" t="s">
        <v>883</v>
      </c>
      <c r="F16" s="1" t="s">
        <v>733</v>
      </c>
      <c r="G16" s="9" t="s">
        <v>1273</v>
      </c>
      <c r="H16" s="9" t="s">
        <v>1395</v>
      </c>
      <c r="I16" s="57">
        <v>41000</v>
      </c>
      <c r="J16" s="57">
        <v>0</v>
      </c>
      <c r="K16" s="57">
        <v>41000</v>
      </c>
      <c r="L16" s="57">
        <v>1176.7</v>
      </c>
      <c r="M16" s="57">
        <v>583.79</v>
      </c>
      <c r="N16" s="57">
        <v>1246.4000000000001</v>
      </c>
      <c r="O16" s="57">
        <v>25</v>
      </c>
      <c r="P16" s="57">
        <f t="shared" si="0"/>
        <v>3031.8900000000003</v>
      </c>
      <c r="Q16" s="57">
        <f t="shared" si="1"/>
        <v>37968.11</v>
      </c>
    </row>
    <row r="17" spans="1:17" x14ac:dyDescent="0.25">
      <c r="A17" s="42">
        <v>10</v>
      </c>
      <c r="B17" t="s">
        <v>999</v>
      </c>
      <c r="C17" s="1" t="s">
        <v>911</v>
      </c>
      <c r="D17" s="1" t="s">
        <v>900</v>
      </c>
      <c r="E17" s="1" t="s">
        <v>883</v>
      </c>
      <c r="F17" s="1" t="s">
        <v>733</v>
      </c>
      <c r="G17" s="9" t="s">
        <v>1294</v>
      </c>
      <c r="H17" s="9" t="s">
        <v>1396</v>
      </c>
      <c r="I17" s="57">
        <v>35000</v>
      </c>
      <c r="J17" s="57">
        <v>0</v>
      </c>
      <c r="K17" s="57">
        <v>35000</v>
      </c>
      <c r="L17" s="57">
        <v>1004.5</v>
      </c>
      <c r="M17" s="57">
        <v>0</v>
      </c>
      <c r="N17" s="57">
        <v>1064</v>
      </c>
      <c r="O17" s="57">
        <v>25</v>
      </c>
      <c r="P17" s="57">
        <f t="shared" si="0"/>
        <v>2093.5</v>
      </c>
      <c r="Q17" s="57">
        <f t="shared" si="1"/>
        <v>32906.5</v>
      </c>
    </row>
    <row r="18" spans="1:17" x14ac:dyDescent="0.25">
      <c r="A18" s="42">
        <v>11</v>
      </c>
      <c r="B18" t="s">
        <v>914</v>
      </c>
      <c r="C18" s="1" t="s">
        <v>1093</v>
      </c>
      <c r="D18" s="1" t="s">
        <v>27</v>
      </c>
      <c r="E18" s="1" t="s">
        <v>883</v>
      </c>
      <c r="F18" s="1" t="s">
        <v>733</v>
      </c>
      <c r="G18" s="9" t="s">
        <v>1260</v>
      </c>
      <c r="H18" s="9" t="s">
        <v>1323</v>
      </c>
      <c r="I18" s="57">
        <v>70000</v>
      </c>
      <c r="J18" s="57">
        <v>0</v>
      </c>
      <c r="K18" s="57">
        <v>70000</v>
      </c>
      <c r="L18" s="57">
        <v>2009</v>
      </c>
      <c r="M18" s="57">
        <v>5368.48</v>
      </c>
      <c r="N18" s="57">
        <v>2128</v>
      </c>
      <c r="O18" s="57">
        <v>25</v>
      </c>
      <c r="P18" s="57">
        <f t="shared" si="0"/>
        <v>9530.48</v>
      </c>
      <c r="Q18" s="57">
        <f t="shared" si="1"/>
        <v>60469.520000000004</v>
      </c>
    </row>
    <row r="19" spans="1:17" ht="30" x14ac:dyDescent="0.25">
      <c r="A19" s="42">
        <v>12</v>
      </c>
      <c r="B19" t="s">
        <v>1006</v>
      </c>
      <c r="C19" s="1" t="s">
        <v>1094</v>
      </c>
      <c r="D19" s="1" t="s">
        <v>1007</v>
      </c>
      <c r="E19" s="1" t="s">
        <v>883</v>
      </c>
      <c r="F19" s="1" t="s">
        <v>733</v>
      </c>
      <c r="G19" s="9" t="s">
        <v>1260</v>
      </c>
      <c r="H19" s="9" t="s">
        <v>1323</v>
      </c>
      <c r="I19" s="57">
        <v>70000</v>
      </c>
      <c r="J19" s="57">
        <v>0</v>
      </c>
      <c r="K19" s="57">
        <v>70000</v>
      </c>
      <c r="L19" s="57">
        <v>2009</v>
      </c>
      <c r="M19" s="57">
        <v>5368.48</v>
      </c>
      <c r="N19" s="57">
        <v>2128</v>
      </c>
      <c r="O19" s="57">
        <v>25</v>
      </c>
      <c r="P19" s="57">
        <f t="shared" si="0"/>
        <v>9530.48</v>
      </c>
      <c r="Q19" s="57">
        <f t="shared" si="1"/>
        <v>60469.520000000004</v>
      </c>
    </row>
    <row r="20" spans="1:17" ht="30" x14ac:dyDescent="0.25">
      <c r="A20" s="42">
        <v>13</v>
      </c>
      <c r="B20" t="s">
        <v>1009</v>
      </c>
      <c r="C20" s="1" t="s">
        <v>1095</v>
      </c>
      <c r="D20" s="1" t="s">
        <v>1010</v>
      </c>
      <c r="E20" s="1" t="s">
        <v>883</v>
      </c>
      <c r="F20" s="1" t="s">
        <v>733</v>
      </c>
      <c r="G20" s="9" t="s">
        <v>1265</v>
      </c>
      <c r="H20" s="9" t="s">
        <v>1334</v>
      </c>
      <c r="I20" s="57">
        <v>65000</v>
      </c>
      <c r="J20" s="57">
        <v>0</v>
      </c>
      <c r="K20" s="57">
        <v>65000</v>
      </c>
      <c r="L20" s="57">
        <v>1865.5</v>
      </c>
      <c r="M20" s="57">
        <v>4427.58</v>
      </c>
      <c r="N20" s="57">
        <v>1976</v>
      </c>
      <c r="O20" s="57">
        <v>25</v>
      </c>
      <c r="P20" s="57">
        <f t="shared" si="0"/>
        <v>8294.08</v>
      </c>
      <c r="Q20" s="57">
        <f t="shared" si="1"/>
        <v>56705.919999999998</v>
      </c>
    </row>
    <row r="21" spans="1:17" x14ac:dyDescent="0.25">
      <c r="A21" s="42">
        <v>14</v>
      </c>
      <c r="B21" t="s">
        <v>893</v>
      </c>
      <c r="C21" s="1" t="s">
        <v>1096</v>
      </c>
      <c r="D21" s="1" t="s">
        <v>1097</v>
      </c>
      <c r="E21" s="1" t="s">
        <v>883</v>
      </c>
      <c r="F21" s="1" t="s">
        <v>733</v>
      </c>
      <c r="G21" s="9" t="s">
        <v>1294</v>
      </c>
      <c r="H21" s="9" t="s">
        <v>1396</v>
      </c>
      <c r="I21" s="57">
        <v>55000</v>
      </c>
      <c r="J21" s="57">
        <v>0</v>
      </c>
      <c r="K21" s="57">
        <v>55000</v>
      </c>
      <c r="L21" s="57">
        <v>1578.5</v>
      </c>
      <c r="M21" s="57">
        <v>2559.6799999999998</v>
      </c>
      <c r="N21" s="57">
        <v>1672</v>
      </c>
      <c r="O21" s="57">
        <v>25</v>
      </c>
      <c r="P21" s="57">
        <f t="shared" si="0"/>
        <v>5835.18</v>
      </c>
      <c r="Q21" s="57">
        <f t="shared" si="1"/>
        <v>49164.82</v>
      </c>
    </row>
    <row r="22" spans="1:17" x14ac:dyDescent="0.25">
      <c r="A22" s="42">
        <v>15</v>
      </c>
      <c r="B22" t="s">
        <v>908</v>
      </c>
      <c r="C22" s="1" t="s">
        <v>907</v>
      </c>
      <c r="D22" s="1" t="s">
        <v>909</v>
      </c>
      <c r="E22" s="1" t="s">
        <v>883</v>
      </c>
      <c r="F22" s="1" t="s">
        <v>734</v>
      </c>
      <c r="G22" s="9" t="s">
        <v>1273</v>
      </c>
      <c r="H22" s="9" t="s">
        <v>1395</v>
      </c>
      <c r="I22" s="57">
        <v>31000</v>
      </c>
      <c r="J22" s="57">
        <v>0</v>
      </c>
      <c r="K22" s="57">
        <v>31000</v>
      </c>
      <c r="L22" s="57">
        <v>889.7</v>
      </c>
      <c r="M22" s="57">
        <v>0</v>
      </c>
      <c r="N22" s="57">
        <v>942.4</v>
      </c>
      <c r="O22" s="57">
        <v>1257.3</v>
      </c>
      <c r="P22" s="57">
        <f t="shared" si="0"/>
        <v>3089.3999999999996</v>
      </c>
      <c r="Q22" s="57">
        <f t="shared" si="1"/>
        <v>27910.6</v>
      </c>
    </row>
    <row r="23" spans="1:17" ht="30" x14ac:dyDescent="0.25">
      <c r="A23" s="42">
        <v>16</v>
      </c>
      <c r="B23" t="s">
        <v>1244</v>
      </c>
      <c r="C23" s="1" t="s">
        <v>1098</v>
      </c>
      <c r="D23" s="1" t="s">
        <v>1245</v>
      </c>
      <c r="E23" s="1" t="s">
        <v>883</v>
      </c>
      <c r="F23" s="1" t="s">
        <v>733</v>
      </c>
      <c r="G23" s="9" t="s">
        <v>1273</v>
      </c>
      <c r="H23" s="9" t="s">
        <v>1395</v>
      </c>
      <c r="I23" s="57">
        <v>25000</v>
      </c>
      <c r="J23" s="57"/>
      <c r="K23" s="57">
        <v>25000</v>
      </c>
      <c r="L23" s="57">
        <v>717.5</v>
      </c>
      <c r="M23" s="57">
        <v>0</v>
      </c>
      <c r="N23" s="57">
        <v>760</v>
      </c>
      <c r="O23" s="57">
        <v>25</v>
      </c>
      <c r="P23" s="57">
        <f t="shared" si="0"/>
        <v>1502.5</v>
      </c>
      <c r="Q23" s="57">
        <f t="shared" si="1"/>
        <v>23497.5</v>
      </c>
    </row>
    <row r="24" spans="1:17" ht="30" x14ac:dyDescent="0.25">
      <c r="A24" s="42">
        <v>17</v>
      </c>
      <c r="B24" t="s">
        <v>894</v>
      </c>
      <c r="C24" s="1" t="s">
        <v>1098</v>
      </c>
      <c r="D24" s="1" t="s">
        <v>193</v>
      </c>
      <c r="E24" s="1" t="s">
        <v>883</v>
      </c>
      <c r="F24" s="1" t="s">
        <v>733</v>
      </c>
      <c r="G24" s="9" t="s">
        <v>1273</v>
      </c>
      <c r="H24" s="9" t="s">
        <v>1395</v>
      </c>
      <c r="I24" s="57">
        <v>50000</v>
      </c>
      <c r="J24" s="57">
        <v>0</v>
      </c>
      <c r="K24" s="57">
        <v>50000</v>
      </c>
      <c r="L24" s="57">
        <v>1435</v>
      </c>
      <c r="M24" s="57">
        <v>1854</v>
      </c>
      <c r="N24" s="57">
        <v>1520</v>
      </c>
      <c r="O24" s="57">
        <v>25</v>
      </c>
      <c r="P24" s="57">
        <f t="shared" si="0"/>
        <v>4834</v>
      </c>
      <c r="Q24" s="57">
        <f t="shared" si="1"/>
        <v>45166</v>
      </c>
    </row>
    <row r="25" spans="1:17" ht="30" x14ac:dyDescent="0.25">
      <c r="A25" s="42">
        <v>18</v>
      </c>
      <c r="B25" t="s">
        <v>906</v>
      </c>
      <c r="C25" s="1" t="s">
        <v>1098</v>
      </c>
      <c r="D25" s="1" t="s">
        <v>275</v>
      </c>
      <c r="E25" s="1" t="s">
        <v>883</v>
      </c>
      <c r="F25" s="1" t="s">
        <v>733</v>
      </c>
      <c r="G25" s="9" t="s">
        <v>1260</v>
      </c>
      <c r="H25" s="9" t="s">
        <v>1323</v>
      </c>
      <c r="I25" s="57">
        <v>50000</v>
      </c>
      <c r="J25" s="57">
        <v>0</v>
      </c>
      <c r="K25" s="57">
        <v>50000</v>
      </c>
      <c r="L25" s="57">
        <v>1435</v>
      </c>
      <c r="M25" s="57">
        <v>1854</v>
      </c>
      <c r="N25" s="57">
        <v>1520</v>
      </c>
      <c r="O25" s="57">
        <v>25</v>
      </c>
      <c r="P25" s="57">
        <f t="shared" si="0"/>
        <v>4834</v>
      </c>
      <c r="Q25" s="57">
        <f t="shared" si="1"/>
        <v>45166</v>
      </c>
    </row>
    <row r="26" spans="1:17" ht="30" x14ac:dyDescent="0.25">
      <c r="A26" s="42">
        <v>19</v>
      </c>
      <c r="B26" t="s">
        <v>985</v>
      </c>
      <c r="C26" s="1" t="s">
        <v>1099</v>
      </c>
      <c r="D26" s="1" t="s">
        <v>986</v>
      </c>
      <c r="E26" s="1" t="s">
        <v>883</v>
      </c>
      <c r="F26" s="1" t="s">
        <v>734</v>
      </c>
      <c r="G26" s="9" t="s">
        <v>1273</v>
      </c>
      <c r="H26" s="9" t="s">
        <v>1395</v>
      </c>
      <c r="I26" s="57">
        <v>70000</v>
      </c>
      <c r="J26" s="57">
        <v>0</v>
      </c>
      <c r="K26" s="57">
        <v>70000</v>
      </c>
      <c r="L26" s="57">
        <v>2009</v>
      </c>
      <c r="M26" s="57">
        <v>5051</v>
      </c>
      <c r="N26" s="57">
        <v>2128</v>
      </c>
      <c r="O26" s="57">
        <v>1612.38</v>
      </c>
      <c r="P26" s="57">
        <f t="shared" si="0"/>
        <v>10800.380000000001</v>
      </c>
      <c r="Q26" s="57">
        <f t="shared" si="1"/>
        <v>59199.619999999995</v>
      </c>
    </row>
    <row r="27" spans="1:17" x14ac:dyDescent="0.25">
      <c r="A27" s="42">
        <v>20</v>
      </c>
      <c r="B27" t="s">
        <v>1239</v>
      </c>
      <c r="C27" s="1" t="s">
        <v>1240</v>
      </c>
      <c r="D27" s="1" t="s">
        <v>1011</v>
      </c>
      <c r="E27" s="1" t="s">
        <v>883</v>
      </c>
      <c r="F27" s="1" t="s">
        <v>734</v>
      </c>
      <c r="G27" s="9" t="s">
        <v>1294</v>
      </c>
      <c r="H27" s="9" t="s">
        <v>1396</v>
      </c>
      <c r="I27" s="57">
        <v>30000</v>
      </c>
      <c r="J27" s="57"/>
      <c r="K27" s="57">
        <v>30000</v>
      </c>
      <c r="L27" s="57">
        <v>861</v>
      </c>
      <c r="M27" s="57">
        <v>0</v>
      </c>
      <c r="N27" s="57">
        <v>912</v>
      </c>
      <c r="O27" s="57">
        <v>1612.38</v>
      </c>
      <c r="P27" s="57">
        <f t="shared" si="0"/>
        <v>3385.38</v>
      </c>
      <c r="Q27" s="57">
        <f t="shared" si="1"/>
        <v>26614.62</v>
      </c>
    </row>
    <row r="28" spans="1:17" x14ac:dyDescent="0.25">
      <c r="A28" s="42">
        <v>21</v>
      </c>
      <c r="B28" t="s">
        <v>892</v>
      </c>
      <c r="C28" s="1" t="s">
        <v>134</v>
      </c>
      <c r="D28" s="1" t="s">
        <v>90</v>
      </c>
      <c r="E28" s="1" t="s">
        <v>883</v>
      </c>
      <c r="F28" s="1" t="s">
        <v>733</v>
      </c>
      <c r="G28" s="9" t="s">
        <v>1260</v>
      </c>
      <c r="H28" s="9" t="s">
        <v>1323</v>
      </c>
      <c r="I28" s="57">
        <v>40000</v>
      </c>
      <c r="J28" s="57">
        <v>0</v>
      </c>
      <c r="K28" s="57">
        <v>40000</v>
      </c>
      <c r="L28" s="57">
        <v>1148</v>
      </c>
      <c r="M28" s="57">
        <v>442.65</v>
      </c>
      <c r="N28" s="57">
        <v>1216</v>
      </c>
      <c r="O28" s="57">
        <v>25</v>
      </c>
      <c r="P28" s="57">
        <f t="shared" si="0"/>
        <v>2831.65</v>
      </c>
      <c r="Q28" s="57">
        <f t="shared" si="1"/>
        <v>37168.35</v>
      </c>
    </row>
    <row r="29" spans="1:17" x14ac:dyDescent="0.25">
      <c r="A29" s="42">
        <v>22</v>
      </c>
      <c r="B29" t="s">
        <v>1012</v>
      </c>
      <c r="C29" s="1" t="s">
        <v>134</v>
      </c>
      <c r="D29" s="1" t="s">
        <v>1011</v>
      </c>
      <c r="E29" s="1" t="s">
        <v>883</v>
      </c>
      <c r="F29" s="1" t="s">
        <v>733</v>
      </c>
      <c r="G29" s="9" t="s">
        <v>1260</v>
      </c>
      <c r="H29" s="9" t="s">
        <v>1323</v>
      </c>
      <c r="I29" s="57">
        <v>35000</v>
      </c>
      <c r="J29" s="57">
        <v>0</v>
      </c>
      <c r="K29" s="57">
        <v>35000</v>
      </c>
      <c r="L29" s="57">
        <v>1004.5</v>
      </c>
      <c r="M29" s="57">
        <v>0</v>
      </c>
      <c r="N29" s="57">
        <v>1064</v>
      </c>
      <c r="O29" s="57">
        <v>25</v>
      </c>
      <c r="P29" s="57">
        <f t="shared" si="0"/>
        <v>2093.5</v>
      </c>
      <c r="Q29" s="57">
        <f t="shared" si="1"/>
        <v>32906.5</v>
      </c>
    </row>
    <row r="30" spans="1:17" ht="30" x14ac:dyDescent="0.25">
      <c r="A30" s="42">
        <v>23</v>
      </c>
      <c r="B30" t="s">
        <v>1281</v>
      </c>
      <c r="C30" s="1" t="s">
        <v>1100</v>
      </c>
      <c r="D30" s="1" t="s">
        <v>1101</v>
      </c>
      <c r="E30" s="1" t="s">
        <v>883</v>
      </c>
      <c r="F30" s="1" t="s">
        <v>733</v>
      </c>
      <c r="G30" s="9" t="s">
        <v>1280</v>
      </c>
      <c r="H30" s="9" t="s">
        <v>1383</v>
      </c>
      <c r="I30" s="57">
        <v>70000</v>
      </c>
      <c r="J30" s="57">
        <v>0</v>
      </c>
      <c r="K30" s="57">
        <v>70000</v>
      </c>
      <c r="L30" s="57">
        <v>2009</v>
      </c>
      <c r="M30" s="57">
        <v>5368.48</v>
      </c>
      <c r="N30" s="57">
        <v>2128</v>
      </c>
      <c r="O30" s="57">
        <v>25</v>
      </c>
      <c r="P30" s="57">
        <f t="shared" si="0"/>
        <v>9530.48</v>
      </c>
      <c r="Q30" s="57">
        <f t="shared" si="1"/>
        <v>60469.520000000004</v>
      </c>
    </row>
    <row r="31" spans="1:17" x14ac:dyDescent="0.25">
      <c r="A31" s="42">
        <v>24</v>
      </c>
      <c r="B31" t="s">
        <v>1423</v>
      </c>
      <c r="C31" s="1" t="s">
        <v>1100</v>
      </c>
      <c r="D31" s="1" t="s">
        <v>90</v>
      </c>
      <c r="E31" s="1" t="s">
        <v>883</v>
      </c>
      <c r="F31" s="1" t="s">
        <v>733</v>
      </c>
      <c r="G31" s="9" t="s">
        <v>1323</v>
      </c>
      <c r="H31" s="9" t="s">
        <v>1438</v>
      </c>
      <c r="I31" s="57">
        <v>35000</v>
      </c>
      <c r="J31" s="57">
        <v>0</v>
      </c>
      <c r="K31" s="57">
        <v>35000</v>
      </c>
      <c r="L31" s="57">
        <v>1004.5</v>
      </c>
      <c r="M31" s="57">
        <v>0</v>
      </c>
      <c r="N31" s="57">
        <v>1064</v>
      </c>
      <c r="O31" s="57">
        <v>25</v>
      </c>
      <c r="P31" s="57">
        <v>2093.5</v>
      </c>
      <c r="Q31" s="57">
        <v>32906.5</v>
      </c>
    </row>
    <row r="32" spans="1:17" x14ac:dyDescent="0.25">
      <c r="A32" s="42">
        <v>25</v>
      </c>
      <c r="B32" t="s">
        <v>1013</v>
      </c>
      <c r="C32" s="1" t="s">
        <v>1024</v>
      </c>
      <c r="D32" s="1" t="s">
        <v>90</v>
      </c>
      <c r="E32" s="1" t="s">
        <v>883</v>
      </c>
      <c r="F32" s="1" t="s">
        <v>733</v>
      </c>
      <c r="G32" s="9" t="s">
        <v>1260</v>
      </c>
      <c r="H32" s="9" t="s">
        <v>1323</v>
      </c>
      <c r="I32" s="57">
        <v>35000</v>
      </c>
      <c r="J32" s="57">
        <v>0</v>
      </c>
      <c r="K32" s="57">
        <v>35000</v>
      </c>
      <c r="L32" s="57">
        <v>1004.5</v>
      </c>
      <c r="M32" s="57">
        <v>0</v>
      </c>
      <c r="N32" s="57">
        <v>1064</v>
      </c>
      <c r="O32" s="57">
        <v>25</v>
      </c>
      <c r="P32" s="57">
        <f t="shared" si="0"/>
        <v>2093.5</v>
      </c>
      <c r="Q32" s="57">
        <f t="shared" si="1"/>
        <v>32906.5</v>
      </c>
    </row>
    <row r="33" spans="1:17" x14ac:dyDescent="0.25">
      <c r="A33" s="42">
        <v>26</v>
      </c>
      <c r="B33" t="s">
        <v>1102</v>
      </c>
      <c r="C33" s="1" t="s">
        <v>1024</v>
      </c>
      <c r="D33" s="1" t="s">
        <v>90</v>
      </c>
      <c r="E33" s="1" t="s">
        <v>883</v>
      </c>
      <c r="F33" s="1" t="s">
        <v>733</v>
      </c>
      <c r="G33" s="9" t="s">
        <v>1280</v>
      </c>
      <c r="H33" s="9" t="s">
        <v>1383</v>
      </c>
      <c r="I33" s="57">
        <v>35000</v>
      </c>
      <c r="J33" s="57">
        <v>0</v>
      </c>
      <c r="K33" s="57">
        <v>35000</v>
      </c>
      <c r="L33" s="57">
        <v>1004.5</v>
      </c>
      <c r="M33" s="57">
        <v>0</v>
      </c>
      <c r="N33" s="57">
        <v>1064</v>
      </c>
      <c r="O33" s="57">
        <v>25</v>
      </c>
      <c r="P33" s="57">
        <f t="shared" si="0"/>
        <v>2093.5</v>
      </c>
      <c r="Q33" s="57">
        <f t="shared" si="1"/>
        <v>32906.5</v>
      </c>
    </row>
    <row r="34" spans="1:17" x14ac:dyDescent="0.25">
      <c r="A34" s="42">
        <v>27</v>
      </c>
      <c r="B34" t="s">
        <v>1312</v>
      </c>
      <c r="C34" s="1" t="s">
        <v>1024</v>
      </c>
      <c r="D34" s="1" t="s">
        <v>90</v>
      </c>
      <c r="E34" s="1" t="s">
        <v>883</v>
      </c>
      <c r="F34" s="1" t="s">
        <v>734</v>
      </c>
      <c r="G34" s="9" t="s">
        <v>1294</v>
      </c>
      <c r="H34" s="9" t="s">
        <v>1396</v>
      </c>
      <c r="I34" s="57">
        <v>35000</v>
      </c>
      <c r="J34" s="57">
        <v>0</v>
      </c>
      <c r="K34" s="57">
        <v>35000</v>
      </c>
      <c r="L34" s="57">
        <v>1004.5</v>
      </c>
      <c r="M34" s="57">
        <v>0</v>
      </c>
      <c r="N34" s="57">
        <v>1064</v>
      </c>
      <c r="O34" s="57">
        <v>25</v>
      </c>
      <c r="P34" s="57">
        <f t="shared" si="0"/>
        <v>2093.5</v>
      </c>
      <c r="Q34" s="57">
        <f t="shared" si="1"/>
        <v>32906.5</v>
      </c>
    </row>
    <row r="35" spans="1:17" x14ac:dyDescent="0.25">
      <c r="A35" s="42">
        <v>28</v>
      </c>
      <c r="B35" t="s">
        <v>1316</v>
      </c>
      <c r="C35" s="1" t="s">
        <v>1024</v>
      </c>
      <c r="D35" s="1" t="s">
        <v>90</v>
      </c>
      <c r="E35" s="1" t="s">
        <v>883</v>
      </c>
      <c r="F35" s="1" t="s">
        <v>734</v>
      </c>
      <c r="G35" s="9" t="s">
        <v>1294</v>
      </c>
      <c r="H35" s="9" t="s">
        <v>1396</v>
      </c>
      <c r="I35" s="57">
        <v>35000</v>
      </c>
      <c r="J35" s="57">
        <v>0</v>
      </c>
      <c r="K35" s="57">
        <v>35000</v>
      </c>
      <c r="L35" s="57">
        <v>1004.5</v>
      </c>
      <c r="M35" s="57">
        <v>0</v>
      </c>
      <c r="N35" s="57">
        <v>1064</v>
      </c>
      <c r="O35" s="57">
        <v>25</v>
      </c>
      <c r="P35" s="57">
        <f t="shared" si="0"/>
        <v>2093.5</v>
      </c>
      <c r="Q35" s="57">
        <f t="shared" si="1"/>
        <v>32906.5</v>
      </c>
    </row>
    <row r="36" spans="1:17" x14ac:dyDescent="0.25">
      <c r="A36" s="42">
        <v>29</v>
      </c>
      <c r="B36" t="s">
        <v>1358</v>
      </c>
      <c r="C36" s="1" t="s">
        <v>1024</v>
      </c>
      <c r="D36" s="1" t="s">
        <v>90</v>
      </c>
      <c r="E36" s="1" t="s">
        <v>883</v>
      </c>
      <c r="F36" s="1" t="s">
        <v>733</v>
      </c>
      <c r="G36" s="9" t="s">
        <v>1268</v>
      </c>
      <c r="H36" s="9" t="s">
        <v>1359</v>
      </c>
      <c r="I36" s="57">
        <v>35000</v>
      </c>
      <c r="J36" s="57">
        <v>0</v>
      </c>
      <c r="K36" s="57">
        <v>35000</v>
      </c>
      <c r="L36" s="57">
        <v>1004.5</v>
      </c>
      <c r="M36" s="57">
        <v>0</v>
      </c>
      <c r="N36" s="57">
        <v>1064</v>
      </c>
      <c r="O36" s="57">
        <v>25</v>
      </c>
      <c r="P36" s="57">
        <f t="shared" si="0"/>
        <v>2093.5</v>
      </c>
      <c r="Q36" s="57">
        <f t="shared" si="1"/>
        <v>32906.5</v>
      </c>
    </row>
    <row r="37" spans="1:17" x14ac:dyDescent="0.25">
      <c r="A37" s="42">
        <v>30</v>
      </c>
      <c r="B37" t="s">
        <v>1363</v>
      </c>
      <c r="C37" s="1" t="s">
        <v>1024</v>
      </c>
      <c r="D37" s="1" t="s">
        <v>90</v>
      </c>
      <c r="E37" s="1" t="s">
        <v>883</v>
      </c>
      <c r="F37" s="1" t="s">
        <v>734</v>
      </c>
      <c r="G37" s="9" t="s">
        <v>1265</v>
      </c>
      <c r="H37" s="9" t="s">
        <v>1334</v>
      </c>
      <c r="I37" s="57">
        <v>35000</v>
      </c>
      <c r="J37" s="57">
        <v>0</v>
      </c>
      <c r="K37" s="57">
        <v>35000</v>
      </c>
      <c r="L37" s="57">
        <v>1004.5</v>
      </c>
      <c r="M37" s="57">
        <v>0</v>
      </c>
      <c r="N37" s="57">
        <v>1064</v>
      </c>
      <c r="O37" s="57">
        <v>25</v>
      </c>
      <c r="P37" s="57">
        <f t="shared" si="0"/>
        <v>2093.5</v>
      </c>
      <c r="Q37" s="57">
        <f t="shared" si="1"/>
        <v>32906.5</v>
      </c>
    </row>
    <row r="38" spans="1:17" x14ac:dyDescent="0.25">
      <c r="A38" s="42">
        <v>31</v>
      </c>
      <c r="B38" t="s">
        <v>1364</v>
      </c>
      <c r="C38" s="1" t="s">
        <v>1024</v>
      </c>
      <c r="D38" s="1" t="s">
        <v>90</v>
      </c>
      <c r="E38" s="1" t="s">
        <v>883</v>
      </c>
      <c r="F38" s="1" t="s">
        <v>734</v>
      </c>
      <c r="G38" s="9" t="s">
        <v>1265</v>
      </c>
      <c r="H38" s="9" t="s">
        <v>1334</v>
      </c>
      <c r="I38" s="57">
        <v>35000</v>
      </c>
      <c r="J38" s="57">
        <v>0</v>
      </c>
      <c r="K38" s="57">
        <v>35000</v>
      </c>
      <c r="L38" s="57">
        <v>1004.5</v>
      </c>
      <c r="M38" s="57">
        <v>0</v>
      </c>
      <c r="N38" s="57">
        <v>1064</v>
      </c>
      <c r="O38" s="57">
        <v>25</v>
      </c>
      <c r="P38" s="57">
        <f t="shared" si="0"/>
        <v>2093.5</v>
      </c>
      <c r="Q38" s="57">
        <f t="shared" si="1"/>
        <v>32906.5</v>
      </c>
    </row>
    <row r="39" spans="1:17" x14ac:dyDescent="0.25">
      <c r="A39" s="42">
        <v>32</v>
      </c>
      <c r="B39" t="s">
        <v>1365</v>
      </c>
      <c r="C39" s="1" t="s">
        <v>1024</v>
      </c>
      <c r="D39" s="1" t="s">
        <v>90</v>
      </c>
      <c r="E39" s="1" t="s">
        <v>883</v>
      </c>
      <c r="F39" s="1" t="s">
        <v>734</v>
      </c>
      <c r="G39" s="9" t="s">
        <v>1265</v>
      </c>
      <c r="H39" s="9" t="s">
        <v>1334</v>
      </c>
      <c r="I39" s="57">
        <v>35000</v>
      </c>
      <c r="J39" s="57">
        <v>0</v>
      </c>
      <c r="K39" s="57">
        <v>35000</v>
      </c>
      <c r="L39" s="57">
        <v>1004.5</v>
      </c>
      <c r="M39" s="57">
        <v>0</v>
      </c>
      <c r="N39" s="57">
        <v>1064</v>
      </c>
      <c r="O39" s="57">
        <v>25</v>
      </c>
      <c r="P39" s="57">
        <f>+L39+M39+N39+O39</f>
        <v>2093.5</v>
      </c>
      <c r="Q39" s="57">
        <f t="shared" si="1"/>
        <v>32906.5</v>
      </c>
    </row>
    <row r="40" spans="1:17" ht="30" x14ac:dyDescent="0.25">
      <c r="A40" s="42">
        <v>33</v>
      </c>
      <c r="B40" t="s">
        <v>1014</v>
      </c>
      <c r="C40" s="1" t="s">
        <v>1103</v>
      </c>
      <c r="D40" s="1" t="s">
        <v>90</v>
      </c>
      <c r="E40" s="1" t="s">
        <v>883</v>
      </c>
      <c r="F40" s="1" t="s">
        <v>734</v>
      </c>
      <c r="G40" s="9" t="s">
        <v>1260</v>
      </c>
      <c r="H40" s="9" t="s">
        <v>1323</v>
      </c>
      <c r="I40" s="57">
        <v>50000</v>
      </c>
      <c r="J40" s="57">
        <v>0</v>
      </c>
      <c r="K40" s="57">
        <v>50000</v>
      </c>
      <c r="L40" s="57">
        <v>1435</v>
      </c>
      <c r="M40" s="57">
        <v>1854</v>
      </c>
      <c r="N40" s="57">
        <v>1520</v>
      </c>
      <c r="O40" s="57">
        <v>25</v>
      </c>
      <c r="P40" s="57">
        <f t="shared" ref="P40:P98" si="2">+L40+M40+N40+O40</f>
        <v>4834</v>
      </c>
      <c r="Q40" s="57">
        <f t="shared" si="1"/>
        <v>45166</v>
      </c>
    </row>
    <row r="41" spans="1:17" x14ac:dyDescent="0.25">
      <c r="A41" s="42">
        <v>34</v>
      </c>
      <c r="B41" t="s">
        <v>1166</v>
      </c>
      <c r="C41" s="1" t="s">
        <v>926</v>
      </c>
      <c r="D41" s="1" t="s">
        <v>90</v>
      </c>
      <c r="E41" s="1" t="s">
        <v>883</v>
      </c>
      <c r="F41" s="1" t="s">
        <v>734</v>
      </c>
      <c r="G41" s="9" t="s">
        <v>1294</v>
      </c>
      <c r="H41" s="9" t="s">
        <v>1396</v>
      </c>
      <c r="I41" s="57">
        <v>50000</v>
      </c>
      <c r="J41" s="57">
        <v>0</v>
      </c>
      <c r="K41" s="57">
        <v>50000</v>
      </c>
      <c r="L41" s="57">
        <v>1435</v>
      </c>
      <c r="M41" s="57">
        <v>1854</v>
      </c>
      <c r="N41" s="57">
        <v>1520</v>
      </c>
      <c r="O41" s="57">
        <v>25</v>
      </c>
      <c r="P41" s="57">
        <f t="shared" si="2"/>
        <v>4834</v>
      </c>
      <c r="Q41" s="57">
        <f t="shared" si="1"/>
        <v>45166</v>
      </c>
    </row>
    <row r="42" spans="1:17" ht="60" x14ac:dyDescent="0.25">
      <c r="A42" s="42">
        <v>35</v>
      </c>
      <c r="B42" t="s">
        <v>1104</v>
      </c>
      <c r="C42" s="1" t="s">
        <v>1105</v>
      </c>
      <c r="D42" s="1" t="s">
        <v>1106</v>
      </c>
      <c r="E42" s="1" t="s">
        <v>883</v>
      </c>
      <c r="F42" s="1" t="s">
        <v>734</v>
      </c>
      <c r="G42" s="9" t="s">
        <v>1280</v>
      </c>
      <c r="H42" s="9" t="s">
        <v>1383</v>
      </c>
      <c r="I42" s="57">
        <v>90000</v>
      </c>
      <c r="J42" s="57">
        <v>0</v>
      </c>
      <c r="K42" s="57">
        <v>90000</v>
      </c>
      <c r="L42" s="57">
        <v>2583</v>
      </c>
      <c r="M42" s="57">
        <v>9753.1200000000008</v>
      </c>
      <c r="N42" s="57">
        <v>2736</v>
      </c>
      <c r="O42" s="57">
        <v>425</v>
      </c>
      <c r="P42" s="57">
        <f t="shared" si="2"/>
        <v>15497.12</v>
      </c>
      <c r="Q42" s="57">
        <f t="shared" si="1"/>
        <v>74502.880000000005</v>
      </c>
    </row>
    <row r="43" spans="1:17" ht="45" x14ac:dyDescent="0.25">
      <c r="A43" s="42">
        <v>36</v>
      </c>
      <c r="B43" t="s">
        <v>924</v>
      </c>
      <c r="C43" s="1" t="s">
        <v>1105</v>
      </c>
      <c r="D43" s="1" t="s">
        <v>90</v>
      </c>
      <c r="E43" s="1" t="s">
        <v>883</v>
      </c>
      <c r="F43" s="1" t="s">
        <v>734</v>
      </c>
      <c r="G43" s="9" t="s">
        <v>1273</v>
      </c>
      <c r="H43" s="9" t="s">
        <v>1395</v>
      </c>
      <c r="I43" s="57">
        <v>45000</v>
      </c>
      <c r="J43" s="57">
        <v>0</v>
      </c>
      <c r="K43" s="57">
        <v>45000</v>
      </c>
      <c r="L43" s="57">
        <v>1291.5</v>
      </c>
      <c r="M43" s="57">
        <v>1148.33</v>
      </c>
      <c r="N43" s="57">
        <v>1368</v>
      </c>
      <c r="O43" s="57">
        <v>1722</v>
      </c>
      <c r="P43" s="57">
        <f t="shared" si="2"/>
        <v>5529.83</v>
      </c>
      <c r="Q43" s="57">
        <f t="shared" si="1"/>
        <v>39470.17</v>
      </c>
    </row>
    <row r="44" spans="1:17" ht="45" x14ac:dyDescent="0.25">
      <c r="A44" s="42">
        <v>37</v>
      </c>
      <c r="B44" t="s">
        <v>902</v>
      </c>
      <c r="C44" s="1" t="s">
        <v>1105</v>
      </c>
      <c r="D44" s="1" t="s">
        <v>90</v>
      </c>
      <c r="E44" s="1" t="s">
        <v>883</v>
      </c>
      <c r="F44" s="1" t="s">
        <v>734</v>
      </c>
      <c r="G44" s="9" t="s">
        <v>1265</v>
      </c>
      <c r="H44" s="9" t="s">
        <v>1334</v>
      </c>
      <c r="I44" s="57">
        <v>35000</v>
      </c>
      <c r="J44" s="57">
        <v>0</v>
      </c>
      <c r="K44" s="57">
        <v>35000</v>
      </c>
      <c r="L44" s="57">
        <v>1004.5</v>
      </c>
      <c r="M44" s="57">
        <v>0</v>
      </c>
      <c r="N44" s="57">
        <v>1064</v>
      </c>
      <c r="O44" s="57">
        <v>25</v>
      </c>
      <c r="P44" s="57">
        <f t="shared" si="2"/>
        <v>2093.5</v>
      </c>
      <c r="Q44" s="57">
        <f t="shared" si="1"/>
        <v>32906.5</v>
      </c>
    </row>
    <row r="45" spans="1:17" ht="45" x14ac:dyDescent="0.25">
      <c r="A45" s="42">
        <v>38</v>
      </c>
      <c r="B45" t="s">
        <v>1221</v>
      </c>
      <c r="C45" s="1" t="s">
        <v>1105</v>
      </c>
      <c r="D45" s="1" t="s">
        <v>21</v>
      </c>
      <c r="E45" s="1" t="s">
        <v>883</v>
      </c>
      <c r="F45" s="1" t="s">
        <v>734</v>
      </c>
      <c r="G45" s="9" t="s">
        <v>1268</v>
      </c>
      <c r="H45" s="9" t="s">
        <v>1359</v>
      </c>
      <c r="I45" s="57">
        <v>35000</v>
      </c>
      <c r="J45" s="57">
        <v>0</v>
      </c>
      <c r="K45" s="57">
        <v>35000</v>
      </c>
      <c r="L45" s="57">
        <v>1004.5</v>
      </c>
      <c r="M45" s="57">
        <v>0</v>
      </c>
      <c r="N45" s="57">
        <v>1064</v>
      </c>
      <c r="O45" s="57">
        <v>25</v>
      </c>
      <c r="P45" s="57">
        <v>2093.5</v>
      </c>
      <c r="Q45" s="57">
        <v>32906.5</v>
      </c>
    </row>
    <row r="46" spans="1:17" ht="45" x14ac:dyDescent="0.25">
      <c r="A46" s="42">
        <v>39</v>
      </c>
      <c r="B46" t="s">
        <v>1315</v>
      </c>
      <c r="C46" s="1" t="s">
        <v>1105</v>
      </c>
      <c r="D46" s="1" t="s">
        <v>90</v>
      </c>
      <c r="E46" s="1" t="s">
        <v>883</v>
      </c>
      <c r="F46" s="1" t="s">
        <v>733</v>
      </c>
      <c r="G46" s="9" t="s">
        <v>1294</v>
      </c>
      <c r="H46" s="9" t="s">
        <v>1396</v>
      </c>
      <c r="I46" s="57">
        <v>35000</v>
      </c>
      <c r="J46" s="57">
        <v>0</v>
      </c>
      <c r="K46" s="57">
        <v>35000</v>
      </c>
      <c r="L46" s="57">
        <v>1004.5</v>
      </c>
      <c r="M46" s="57">
        <v>0</v>
      </c>
      <c r="N46" s="57">
        <v>1064</v>
      </c>
      <c r="O46" s="57">
        <v>25</v>
      </c>
      <c r="P46" s="57">
        <f t="shared" si="2"/>
        <v>2093.5</v>
      </c>
      <c r="Q46" s="57">
        <f t="shared" si="1"/>
        <v>32906.5</v>
      </c>
    </row>
    <row r="47" spans="1:17" x14ac:dyDescent="0.25">
      <c r="A47" s="42">
        <v>40</v>
      </c>
      <c r="B47" t="s">
        <v>920</v>
      </c>
      <c r="C47" s="1" t="s">
        <v>1107</v>
      </c>
      <c r="D47" s="1" t="s">
        <v>53</v>
      </c>
      <c r="E47" s="1" t="s">
        <v>883</v>
      </c>
      <c r="F47" s="1" t="s">
        <v>733</v>
      </c>
      <c r="G47" s="9" t="s">
        <v>1266</v>
      </c>
      <c r="H47" s="9" t="s">
        <v>1397</v>
      </c>
      <c r="I47" s="57">
        <v>70000</v>
      </c>
      <c r="J47" s="57">
        <v>0</v>
      </c>
      <c r="K47" s="57">
        <v>70000</v>
      </c>
      <c r="L47" s="57">
        <v>2009</v>
      </c>
      <c r="M47" s="57">
        <v>5368.48</v>
      </c>
      <c r="N47" s="57">
        <v>2128</v>
      </c>
      <c r="O47" s="57">
        <v>4954.2</v>
      </c>
      <c r="P47" s="57">
        <f t="shared" si="2"/>
        <v>14459.68</v>
      </c>
      <c r="Q47" s="57">
        <f t="shared" si="1"/>
        <v>55540.32</v>
      </c>
    </row>
    <row r="48" spans="1:17" ht="30" x14ac:dyDescent="0.25">
      <c r="A48" s="42">
        <v>41</v>
      </c>
      <c r="B48" t="s">
        <v>925</v>
      </c>
      <c r="C48" s="1" t="s">
        <v>1108</v>
      </c>
      <c r="D48" s="1" t="s">
        <v>31</v>
      </c>
      <c r="E48" s="1" t="s">
        <v>883</v>
      </c>
      <c r="F48" s="1" t="s">
        <v>733</v>
      </c>
      <c r="G48" s="9" t="s">
        <v>1268</v>
      </c>
      <c r="H48" s="9" t="s">
        <v>1359</v>
      </c>
      <c r="I48" s="57">
        <v>70000</v>
      </c>
      <c r="J48" s="57">
        <v>0</v>
      </c>
      <c r="K48" s="57">
        <v>70000</v>
      </c>
      <c r="L48" s="57">
        <v>2009</v>
      </c>
      <c r="M48" s="57">
        <v>5368.48</v>
      </c>
      <c r="N48" s="57">
        <v>2128</v>
      </c>
      <c r="O48" s="57">
        <v>25</v>
      </c>
      <c r="P48" s="57">
        <f t="shared" si="2"/>
        <v>9530.48</v>
      </c>
      <c r="Q48" s="57">
        <f t="shared" si="1"/>
        <v>60469.520000000004</v>
      </c>
    </row>
    <row r="49" spans="1:17" ht="30" x14ac:dyDescent="0.25">
      <c r="A49" s="42">
        <v>42</v>
      </c>
      <c r="B49" t="s">
        <v>927</v>
      </c>
      <c r="C49" s="1" t="s">
        <v>1109</v>
      </c>
      <c r="D49" s="1" t="s">
        <v>90</v>
      </c>
      <c r="E49" s="1" t="s">
        <v>883</v>
      </c>
      <c r="F49" s="1" t="s">
        <v>734</v>
      </c>
      <c r="G49" s="9" t="s">
        <v>1268</v>
      </c>
      <c r="H49" s="9" t="s">
        <v>1359</v>
      </c>
      <c r="I49" s="57">
        <v>35000</v>
      </c>
      <c r="J49" s="57">
        <v>0</v>
      </c>
      <c r="K49" s="57">
        <v>35000</v>
      </c>
      <c r="L49" s="57">
        <v>1004.5</v>
      </c>
      <c r="M49" s="57">
        <v>0</v>
      </c>
      <c r="N49" s="57">
        <v>1064</v>
      </c>
      <c r="O49" s="57">
        <v>25</v>
      </c>
      <c r="P49" s="57">
        <f t="shared" si="2"/>
        <v>2093.5</v>
      </c>
      <c r="Q49" s="57">
        <f t="shared" si="1"/>
        <v>32906.5</v>
      </c>
    </row>
    <row r="50" spans="1:17" x14ac:dyDescent="0.25">
      <c r="A50" s="42">
        <v>43</v>
      </c>
      <c r="B50" t="s">
        <v>885</v>
      </c>
      <c r="C50" s="1" t="s">
        <v>1110</v>
      </c>
      <c r="D50" s="1" t="s">
        <v>31</v>
      </c>
      <c r="E50" s="1" t="s">
        <v>883</v>
      </c>
      <c r="F50" s="1" t="s">
        <v>734</v>
      </c>
      <c r="G50" s="9" t="s">
        <v>1265</v>
      </c>
      <c r="H50" s="9" t="s">
        <v>1334</v>
      </c>
      <c r="I50" s="57">
        <v>70000</v>
      </c>
      <c r="J50" s="57">
        <v>0</v>
      </c>
      <c r="K50" s="57">
        <v>70000</v>
      </c>
      <c r="L50" s="57">
        <v>2009</v>
      </c>
      <c r="M50" s="57">
        <v>5368.48</v>
      </c>
      <c r="N50" s="57">
        <v>2128</v>
      </c>
      <c r="O50" s="57">
        <v>25</v>
      </c>
      <c r="P50" s="57">
        <f t="shared" si="2"/>
        <v>9530.48</v>
      </c>
      <c r="Q50" s="57">
        <f t="shared" si="1"/>
        <v>60469.520000000004</v>
      </c>
    </row>
    <row r="51" spans="1:17" x14ac:dyDescent="0.25">
      <c r="A51" s="42">
        <v>44</v>
      </c>
      <c r="B51" t="s">
        <v>1111</v>
      </c>
      <c r="C51" s="1" t="s">
        <v>1110</v>
      </c>
      <c r="D51" s="1" t="s">
        <v>90</v>
      </c>
      <c r="E51" s="1" t="s">
        <v>883</v>
      </c>
      <c r="F51" s="1" t="s">
        <v>734</v>
      </c>
      <c r="G51" s="9" t="s">
        <v>1294</v>
      </c>
      <c r="H51" s="9" t="s">
        <v>1396</v>
      </c>
      <c r="I51" s="57">
        <v>35000</v>
      </c>
      <c r="J51" s="57">
        <v>0</v>
      </c>
      <c r="K51" s="57">
        <v>35000</v>
      </c>
      <c r="L51" s="57">
        <v>1004.5</v>
      </c>
      <c r="M51" s="57">
        <v>0</v>
      </c>
      <c r="N51" s="57">
        <v>1064</v>
      </c>
      <c r="O51" s="57">
        <v>1025</v>
      </c>
      <c r="P51" s="57">
        <f t="shared" si="2"/>
        <v>3093.5</v>
      </c>
      <c r="Q51" s="57">
        <f t="shared" si="1"/>
        <v>31906.5</v>
      </c>
    </row>
    <row r="52" spans="1:17" x14ac:dyDescent="0.25">
      <c r="A52" s="42">
        <v>45</v>
      </c>
      <c r="B52" t="s">
        <v>1232</v>
      </c>
      <c r="C52" s="1" t="s">
        <v>1198</v>
      </c>
      <c r="D52" s="1" t="s">
        <v>901</v>
      </c>
      <c r="E52" s="1" t="s">
        <v>883</v>
      </c>
      <c r="F52" s="1" t="s">
        <v>734</v>
      </c>
      <c r="G52" s="9" t="s">
        <v>1280</v>
      </c>
      <c r="H52" s="9" t="s">
        <v>1383</v>
      </c>
      <c r="I52" s="57">
        <v>35000</v>
      </c>
      <c r="J52" s="57">
        <v>0</v>
      </c>
      <c r="K52" s="57">
        <v>35000</v>
      </c>
      <c r="L52" s="57">
        <v>1004.5</v>
      </c>
      <c r="M52" s="57">
        <v>0</v>
      </c>
      <c r="N52" s="57">
        <v>1064</v>
      </c>
      <c r="O52" s="57">
        <v>25</v>
      </c>
      <c r="P52" s="57">
        <f t="shared" si="2"/>
        <v>2093.5</v>
      </c>
      <c r="Q52" s="57">
        <f t="shared" si="1"/>
        <v>32906.5</v>
      </c>
    </row>
    <row r="53" spans="1:17" x14ac:dyDescent="0.25">
      <c r="A53" s="42">
        <v>46</v>
      </c>
      <c r="B53" t="s">
        <v>1402</v>
      </c>
      <c r="C53" s="1" t="s">
        <v>1198</v>
      </c>
      <c r="D53" s="1" t="s">
        <v>90</v>
      </c>
      <c r="E53" s="1" t="s">
        <v>883</v>
      </c>
      <c r="F53" s="1" t="s">
        <v>734</v>
      </c>
      <c r="G53" s="9" t="s">
        <v>1439</v>
      </c>
      <c r="H53" s="9" t="s">
        <v>1440</v>
      </c>
      <c r="I53" s="57">
        <v>35000</v>
      </c>
      <c r="J53" s="57">
        <v>0</v>
      </c>
      <c r="K53" s="57">
        <v>35000</v>
      </c>
      <c r="L53" s="57">
        <v>1004.5</v>
      </c>
      <c r="M53" s="57">
        <v>0</v>
      </c>
      <c r="N53" s="57">
        <v>1064</v>
      </c>
      <c r="O53" s="57">
        <v>25</v>
      </c>
      <c r="P53" s="57">
        <v>2093.5</v>
      </c>
      <c r="Q53" s="57">
        <v>32906.5</v>
      </c>
    </row>
    <row r="54" spans="1:17" ht="30" x14ac:dyDescent="0.25">
      <c r="A54" s="42">
        <v>47</v>
      </c>
      <c r="B54" t="s">
        <v>916</v>
      </c>
      <c r="C54" s="1" t="s">
        <v>626</v>
      </c>
      <c r="D54" s="1" t="s">
        <v>917</v>
      </c>
      <c r="E54" s="1" t="s">
        <v>883</v>
      </c>
      <c r="F54" s="1" t="s">
        <v>733</v>
      </c>
      <c r="G54" s="9" t="s">
        <v>1280</v>
      </c>
      <c r="H54" s="9" t="s">
        <v>1383</v>
      </c>
      <c r="I54" s="57">
        <v>35000</v>
      </c>
      <c r="J54" s="57">
        <v>0</v>
      </c>
      <c r="K54" s="57">
        <v>35000</v>
      </c>
      <c r="L54" s="57">
        <v>1004.5</v>
      </c>
      <c r="M54" s="57">
        <v>0</v>
      </c>
      <c r="N54" s="57">
        <v>1064</v>
      </c>
      <c r="O54" s="57">
        <v>25</v>
      </c>
      <c r="P54" s="57">
        <f t="shared" si="2"/>
        <v>2093.5</v>
      </c>
      <c r="Q54" s="57">
        <f t="shared" si="1"/>
        <v>32906.5</v>
      </c>
    </row>
    <row r="55" spans="1:17" ht="30" x14ac:dyDescent="0.25">
      <c r="A55" s="42">
        <v>48</v>
      </c>
      <c r="B55" t="s">
        <v>1403</v>
      </c>
      <c r="C55" s="1" t="s">
        <v>626</v>
      </c>
      <c r="D55" s="1" t="s">
        <v>21</v>
      </c>
      <c r="E55" s="1" t="s">
        <v>883</v>
      </c>
      <c r="F55" s="1" t="s">
        <v>733</v>
      </c>
      <c r="G55" s="9" t="s">
        <v>1280</v>
      </c>
      <c r="H55" s="9" t="s">
        <v>1383</v>
      </c>
      <c r="I55" s="57">
        <v>35000</v>
      </c>
      <c r="J55" s="57">
        <v>0</v>
      </c>
      <c r="K55" s="57">
        <v>35000</v>
      </c>
      <c r="L55" s="57">
        <v>1004.5</v>
      </c>
      <c r="M55" s="57">
        <v>0</v>
      </c>
      <c r="N55" s="57">
        <v>1064</v>
      </c>
      <c r="O55" s="57">
        <v>25</v>
      </c>
      <c r="P55" s="57">
        <v>2093.5</v>
      </c>
      <c r="Q55" s="57">
        <v>32906.5</v>
      </c>
    </row>
    <row r="56" spans="1:17" ht="30" x14ac:dyDescent="0.25">
      <c r="A56" s="42">
        <v>49</v>
      </c>
      <c r="B56" t="s">
        <v>1404</v>
      </c>
      <c r="C56" s="1" t="s">
        <v>626</v>
      </c>
      <c r="D56" s="1" t="s">
        <v>21</v>
      </c>
      <c r="E56" s="1" t="s">
        <v>883</v>
      </c>
      <c r="F56" s="1" t="s">
        <v>734</v>
      </c>
      <c r="G56" s="9" t="s">
        <v>1280</v>
      </c>
      <c r="H56" s="9" t="s">
        <v>1383</v>
      </c>
      <c r="I56" s="57">
        <v>35000</v>
      </c>
      <c r="J56" s="57">
        <v>0</v>
      </c>
      <c r="K56" s="57">
        <v>35000</v>
      </c>
      <c r="L56" s="57">
        <v>1004.5</v>
      </c>
      <c r="M56" s="57">
        <v>0</v>
      </c>
      <c r="N56" s="57">
        <v>1064</v>
      </c>
      <c r="O56" s="57">
        <v>25</v>
      </c>
      <c r="P56" s="57">
        <v>2093.5</v>
      </c>
      <c r="Q56" s="57">
        <v>32906.5</v>
      </c>
    </row>
    <row r="57" spans="1:17" x14ac:dyDescent="0.25">
      <c r="A57" s="42">
        <v>50</v>
      </c>
      <c r="B57" t="s">
        <v>895</v>
      </c>
      <c r="C57" s="1" t="s">
        <v>1112</v>
      </c>
      <c r="D57" s="1" t="s">
        <v>21</v>
      </c>
      <c r="E57" s="1" t="s">
        <v>883</v>
      </c>
      <c r="F57" s="1" t="s">
        <v>733</v>
      </c>
      <c r="G57" s="9" t="s">
        <v>1294</v>
      </c>
      <c r="H57" s="9" t="s">
        <v>1396</v>
      </c>
      <c r="I57" s="57">
        <v>30000</v>
      </c>
      <c r="J57" s="57">
        <v>0</v>
      </c>
      <c r="K57" s="57">
        <v>30000</v>
      </c>
      <c r="L57" s="57">
        <v>861</v>
      </c>
      <c r="M57" s="57">
        <v>0</v>
      </c>
      <c r="N57" s="57">
        <v>912</v>
      </c>
      <c r="O57" s="57">
        <v>25</v>
      </c>
      <c r="P57" s="57">
        <f t="shared" si="2"/>
        <v>1798</v>
      </c>
      <c r="Q57" s="57">
        <f t="shared" si="1"/>
        <v>28202</v>
      </c>
    </row>
    <row r="58" spans="1:17" x14ac:dyDescent="0.25">
      <c r="A58" s="42">
        <v>51</v>
      </c>
      <c r="B58" t="s">
        <v>921</v>
      </c>
      <c r="C58" s="1" t="s">
        <v>1032</v>
      </c>
      <c r="D58" s="1" t="s">
        <v>90</v>
      </c>
      <c r="E58" s="1" t="s">
        <v>883</v>
      </c>
      <c r="F58" s="1" t="s">
        <v>733</v>
      </c>
      <c r="G58" s="9" t="s">
        <v>1273</v>
      </c>
      <c r="H58" s="9" t="s">
        <v>1395</v>
      </c>
      <c r="I58" s="57">
        <v>35000</v>
      </c>
      <c r="J58" s="57">
        <v>0</v>
      </c>
      <c r="K58" s="57">
        <v>35000</v>
      </c>
      <c r="L58" s="57">
        <v>1004.5</v>
      </c>
      <c r="M58" s="57">
        <v>0</v>
      </c>
      <c r="N58" s="57">
        <v>1064</v>
      </c>
      <c r="O58" s="57">
        <v>25</v>
      </c>
      <c r="P58" s="57">
        <f t="shared" si="2"/>
        <v>2093.5</v>
      </c>
      <c r="Q58" s="57">
        <f t="shared" si="1"/>
        <v>32906.5</v>
      </c>
    </row>
    <row r="59" spans="1:17" x14ac:dyDescent="0.25">
      <c r="A59" s="42">
        <v>52</v>
      </c>
      <c r="B59" t="s">
        <v>918</v>
      </c>
      <c r="C59" s="1" t="s">
        <v>1114</v>
      </c>
      <c r="D59" s="1" t="s">
        <v>917</v>
      </c>
      <c r="E59" s="1" t="s">
        <v>883</v>
      </c>
      <c r="F59" s="1" t="s">
        <v>733</v>
      </c>
      <c r="G59" s="9" t="s">
        <v>1280</v>
      </c>
      <c r="H59" s="9" t="s">
        <v>1383</v>
      </c>
      <c r="I59" s="57">
        <v>35000</v>
      </c>
      <c r="J59" s="57">
        <v>0</v>
      </c>
      <c r="K59" s="57">
        <v>35000</v>
      </c>
      <c r="L59" s="57">
        <v>1004.5</v>
      </c>
      <c r="M59" s="57">
        <v>0</v>
      </c>
      <c r="N59" s="57">
        <v>1064</v>
      </c>
      <c r="O59" s="57">
        <v>3199.76</v>
      </c>
      <c r="P59" s="57">
        <f t="shared" si="2"/>
        <v>5268.26</v>
      </c>
      <c r="Q59" s="57">
        <f t="shared" si="1"/>
        <v>29731.739999999998</v>
      </c>
    </row>
    <row r="60" spans="1:17" x14ac:dyDescent="0.25">
      <c r="A60" s="42">
        <v>53</v>
      </c>
      <c r="B60" t="s">
        <v>1113</v>
      </c>
      <c r="C60" s="1" t="s">
        <v>1114</v>
      </c>
      <c r="D60" s="1" t="s">
        <v>90</v>
      </c>
      <c r="E60" s="1" t="s">
        <v>883</v>
      </c>
      <c r="F60" s="1" t="s">
        <v>733</v>
      </c>
      <c r="G60" s="9" t="s">
        <v>1280</v>
      </c>
      <c r="H60" s="9" t="s">
        <v>1383</v>
      </c>
      <c r="I60" s="57">
        <v>35000</v>
      </c>
      <c r="J60" s="57">
        <v>0</v>
      </c>
      <c r="K60" s="57">
        <v>35000</v>
      </c>
      <c r="L60" s="57">
        <v>1004.5</v>
      </c>
      <c r="M60" s="57">
        <v>0</v>
      </c>
      <c r="N60" s="57">
        <v>1064</v>
      </c>
      <c r="O60" s="57">
        <v>1612.38</v>
      </c>
      <c r="P60" s="57">
        <f t="shared" si="2"/>
        <v>3680.88</v>
      </c>
      <c r="Q60" s="57">
        <f t="shared" si="1"/>
        <v>31319.119999999999</v>
      </c>
    </row>
    <row r="61" spans="1:17" x14ac:dyDescent="0.25">
      <c r="A61" s="42">
        <v>54</v>
      </c>
      <c r="B61" t="s">
        <v>1313</v>
      </c>
      <c r="C61" s="1" t="s">
        <v>1114</v>
      </c>
      <c r="D61" s="1" t="s">
        <v>90</v>
      </c>
      <c r="E61" s="1" t="s">
        <v>883</v>
      </c>
      <c r="F61" s="1" t="s">
        <v>733</v>
      </c>
      <c r="G61" s="9" t="s">
        <v>1294</v>
      </c>
      <c r="H61" s="9" t="s">
        <v>1396</v>
      </c>
      <c r="I61" s="57">
        <v>35000</v>
      </c>
      <c r="J61" s="57">
        <v>0</v>
      </c>
      <c r="K61" s="57">
        <v>35000</v>
      </c>
      <c r="L61" s="57">
        <v>1004.5</v>
      </c>
      <c r="M61" s="57">
        <v>0</v>
      </c>
      <c r="N61" s="57">
        <v>1064</v>
      </c>
      <c r="O61" s="57">
        <v>25</v>
      </c>
      <c r="P61" s="57">
        <f t="shared" si="2"/>
        <v>2093.5</v>
      </c>
      <c r="Q61" s="57">
        <f t="shared" si="1"/>
        <v>32906.5</v>
      </c>
    </row>
    <row r="62" spans="1:17" x14ac:dyDescent="0.25">
      <c r="A62" s="42">
        <v>55</v>
      </c>
      <c r="B62" t="s">
        <v>1241</v>
      </c>
      <c r="C62" s="1" t="s">
        <v>1115</v>
      </c>
      <c r="D62" s="1" t="s">
        <v>90</v>
      </c>
      <c r="E62" s="1" t="s">
        <v>883</v>
      </c>
      <c r="F62" s="1" t="s">
        <v>733</v>
      </c>
      <c r="G62" s="9" t="s">
        <v>1294</v>
      </c>
      <c r="H62" s="9" t="s">
        <v>1396</v>
      </c>
      <c r="I62" s="57">
        <v>35000</v>
      </c>
      <c r="J62" s="57">
        <v>0</v>
      </c>
      <c r="K62" s="57">
        <v>35000</v>
      </c>
      <c r="L62" s="57">
        <v>1004.5</v>
      </c>
      <c r="M62" s="57">
        <v>0</v>
      </c>
      <c r="N62" s="57">
        <v>1064</v>
      </c>
      <c r="O62" s="57">
        <v>25</v>
      </c>
      <c r="P62" s="57">
        <f t="shared" si="2"/>
        <v>2093.5</v>
      </c>
      <c r="Q62" s="57">
        <f t="shared" si="1"/>
        <v>32906.5</v>
      </c>
    </row>
    <row r="63" spans="1:17" x14ac:dyDescent="0.25">
      <c r="A63" s="42">
        <v>56</v>
      </c>
      <c r="B63" t="s">
        <v>922</v>
      </c>
      <c r="C63" s="1" t="s">
        <v>1115</v>
      </c>
      <c r="D63" s="1" t="s">
        <v>90</v>
      </c>
      <c r="E63" s="1" t="s">
        <v>883</v>
      </c>
      <c r="F63" s="1" t="s">
        <v>734</v>
      </c>
      <c r="G63" s="9" t="s">
        <v>1273</v>
      </c>
      <c r="H63" s="9" t="s">
        <v>1395</v>
      </c>
      <c r="I63" s="57">
        <v>35000</v>
      </c>
      <c r="J63" s="57">
        <v>0</v>
      </c>
      <c r="K63" s="57">
        <v>35000</v>
      </c>
      <c r="L63" s="57">
        <v>1004.5</v>
      </c>
      <c r="M63" s="57">
        <v>0</v>
      </c>
      <c r="N63" s="57">
        <v>1064</v>
      </c>
      <c r="O63" s="57">
        <v>375</v>
      </c>
      <c r="P63" s="57">
        <f t="shared" si="2"/>
        <v>2443.5</v>
      </c>
      <c r="Q63" s="57">
        <f t="shared" si="1"/>
        <v>32556.5</v>
      </c>
    </row>
    <row r="64" spans="1:17" x14ac:dyDescent="0.25">
      <c r="A64" s="42">
        <v>57</v>
      </c>
      <c r="B64" t="s">
        <v>1015</v>
      </c>
      <c r="C64" s="1" t="s">
        <v>1115</v>
      </c>
      <c r="D64" s="1" t="s">
        <v>90</v>
      </c>
      <c r="E64" s="1" t="s">
        <v>883</v>
      </c>
      <c r="F64" s="1" t="s">
        <v>733</v>
      </c>
      <c r="G64" s="9" t="s">
        <v>1265</v>
      </c>
      <c r="H64" s="9" t="s">
        <v>1334</v>
      </c>
      <c r="I64" s="57">
        <v>35000</v>
      </c>
      <c r="J64" s="57">
        <v>0</v>
      </c>
      <c r="K64" s="57">
        <v>35000</v>
      </c>
      <c r="L64" s="57">
        <v>1004.5</v>
      </c>
      <c r="M64" s="57">
        <v>0</v>
      </c>
      <c r="N64" s="57">
        <v>1064</v>
      </c>
      <c r="O64" s="57">
        <v>25</v>
      </c>
      <c r="P64" s="57">
        <f t="shared" si="2"/>
        <v>2093.5</v>
      </c>
      <c r="Q64" s="57">
        <f t="shared" si="1"/>
        <v>32906.5</v>
      </c>
    </row>
    <row r="65" spans="1:17" x14ac:dyDescent="0.25">
      <c r="A65" s="42">
        <v>58</v>
      </c>
      <c r="B65" t="s">
        <v>1016</v>
      </c>
      <c r="C65" s="1" t="s">
        <v>1115</v>
      </c>
      <c r="D65" s="1" t="s">
        <v>90</v>
      </c>
      <c r="E65" s="1" t="s">
        <v>883</v>
      </c>
      <c r="F65" s="1" t="s">
        <v>733</v>
      </c>
      <c r="G65" s="9" t="s">
        <v>1265</v>
      </c>
      <c r="H65" s="9" t="s">
        <v>1334</v>
      </c>
      <c r="I65" s="57">
        <v>35000</v>
      </c>
      <c r="J65" s="57">
        <v>0</v>
      </c>
      <c r="K65" s="57">
        <v>35000</v>
      </c>
      <c r="L65" s="57">
        <v>1004.5</v>
      </c>
      <c r="M65" s="57">
        <v>0</v>
      </c>
      <c r="N65" s="57">
        <v>1064</v>
      </c>
      <c r="O65" s="57">
        <v>25</v>
      </c>
      <c r="P65" s="57">
        <f t="shared" si="2"/>
        <v>2093.5</v>
      </c>
      <c r="Q65" s="57">
        <f t="shared" si="1"/>
        <v>32906.5</v>
      </c>
    </row>
    <row r="66" spans="1:17" x14ac:dyDescent="0.25">
      <c r="A66" s="42">
        <v>59</v>
      </c>
      <c r="B66" t="s">
        <v>1017</v>
      </c>
      <c r="C66" s="1" t="s">
        <v>1115</v>
      </c>
      <c r="D66" s="1" t="s">
        <v>90</v>
      </c>
      <c r="E66" s="1" t="s">
        <v>883</v>
      </c>
      <c r="F66" s="1" t="s">
        <v>733</v>
      </c>
      <c r="G66" s="9" t="s">
        <v>1265</v>
      </c>
      <c r="H66" s="9" t="s">
        <v>1334</v>
      </c>
      <c r="I66" s="57">
        <v>35000</v>
      </c>
      <c r="J66" s="57">
        <v>0</v>
      </c>
      <c r="K66" s="57">
        <v>35000</v>
      </c>
      <c r="L66" s="57">
        <v>1004.5</v>
      </c>
      <c r="M66" s="57">
        <v>0</v>
      </c>
      <c r="N66" s="57">
        <v>1064</v>
      </c>
      <c r="O66" s="57">
        <v>25</v>
      </c>
      <c r="P66" s="57">
        <f t="shared" si="2"/>
        <v>2093.5</v>
      </c>
      <c r="Q66" s="57">
        <f t="shared" si="1"/>
        <v>32906.5</v>
      </c>
    </row>
    <row r="67" spans="1:17" x14ac:dyDescent="0.25">
      <c r="A67" s="42">
        <v>60</v>
      </c>
      <c r="B67" t="s">
        <v>884</v>
      </c>
      <c r="C67" s="1" t="s">
        <v>1115</v>
      </c>
      <c r="D67" s="1" t="s">
        <v>90</v>
      </c>
      <c r="E67" s="1" t="s">
        <v>883</v>
      </c>
      <c r="F67" s="1" t="s">
        <v>734</v>
      </c>
      <c r="G67" s="9" t="s">
        <v>1260</v>
      </c>
      <c r="H67" s="9" t="s">
        <v>1323</v>
      </c>
      <c r="I67" s="57">
        <v>35000</v>
      </c>
      <c r="J67" s="57">
        <v>0</v>
      </c>
      <c r="K67" s="57">
        <v>35000</v>
      </c>
      <c r="L67" s="57">
        <v>1004.5</v>
      </c>
      <c r="M67" s="57">
        <v>0</v>
      </c>
      <c r="N67" s="57">
        <v>1064</v>
      </c>
      <c r="O67" s="57">
        <v>25</v>
      </c>
      <c r="P67" s="57">
        <f t="shared" si="2"/>
        <v>2093.5</v>
      </c>
      <c r="Q67" s="57">
        <f t="shared" si="1"/>
        <v>32906.5</v>
      </c>
    </row>
    <row r="68" spans="1:17" x14ac:dyDescent="0.25">
      <c r="A68" s="42">
        <v>61</v>
      </c>
      <c r="B68" t="s">
        <v>891</v>
      </c>
      <c r="C68" s="1" t="s">
        <v>1115</v>
      </c>
      <c r="D68" s="1" t="s">
        <v>90</v>
      </c>
      <c r="E68" s="1" t="s">
        <v>883</v>
      </c>
      <c r="F68" s="1" t="s">
        <v>733</v>
      </c>
      <c r="G68" s="9" t="s">
        <v>1294</v>
      </c>
      <c r="H68" s="9" t="s">
        <v>1396</v>
      </c>
      <c r="I68" s="57">
        <v>35000</v>
      </c>
      <c r="J68" s="57">
        <v>0</v>
      </c>
      <c r="K68" s="57">
        <v>35000</v>
      </c>
      <c r="L68" s="57">
        <v>1004.5</v>
      </c>
      <c r="M68" s="57">
        <v>0</v>
      </c>
      <c r="N68" s="57">
        <v>1064</v>
      </c>
      <c r="O68" s="57">
        <v>25</v>
      </c>
      <c r="P68" s="57">
        <f t="shared" si="2"/>
        <v>2093.5</v>
      </c>
      <c r="Q68" s="57">
        <f t="shared" si="1"/>
        <v>32906.5</v>
      </c>
    </row>
    <row r="69" spans="1:17" x14ac:dyDescent="0.25">
      <c r="A69" s="42">
        <v>62</v>
      </c>
      <c r="B69" t="s">
        <v>903</v>
      </c>
      <c r="C69" s="1" t="s">
        <v>1115</v>
      </c>
      <c r="D69" s="1" t="s">
        <v>90</v>
      </c>
      <c r="E69" s="1" t="s">
        <v>883</v>
      </c>
      <c r="F69" s="1" t="s">
        <v>733</v>
      </c>
      <c r="G69" s="9" t="s">
        <v>1265</v>
      </c>
      <c r="H69" s="9" t="s">
        <v>1334</v>
      </c>
      <c r="I69" s="57">
        <v>35000</v>
      </c>
      <c r="J69" s="57">
        <v>0</v>
      </c>
      <c r="K69" s="57">
        <v>35000</v>
      </c>
      <c r="L69" s="57">
        <v>1004.5</v>
      </c>
      <c r="M69" s="57">
        <v>0</v>
      </c>
      <c r="N69" s="57">
        <v>1064</v>
      </c>
      <c r="O69" s="57">
        <v>3012.5</v>
      </c>
      <c r="P69" s="57">
        <f t="shared" si="2"/>
        <v>5081</v>
      </c>
      <c r="Q69" s="57">
        <f t="shared" si="1"/>
        <v>29919</v>
      </c>
    </row>
    <row r="70" spans="1:17" x14ac:dyDescent="0.25">
      <c r="A70" s="42">
        <v>63</v>
      </c>
      <c r="B70" t="s">
        <v>904</v>
      </c>
      <c r="C70" s="1" t="s">
        <v>1115</v>
      </c>
      <c r="D70" s="1" t="s">
        <v>90</v>
      </c>
      <c r="E70" s="1" t="s">
        <v>883</v>
      </c>
      <c r="F70" s="1" t="s">
        <v>733</v>
      </c>
      <c r="G70" s="9" t="s">
        <v>1265</v>
      </c>
      <c r="H70" s="9" t="s">
        <v>1334</v>
      </c>
      <c r="I70" s="57">
        <v>35000</v>
      </c>
      <c r="J70" s="57">
        <v>0</v>
      </c>
      <c r="K70" s="57">
        <v>35000</v>
      </c>
      <c r="L70" s="57">
        <v>1004.5</v>
      </c>
      <c r="M70" s="57">
        <v>0</v>
      </c>
      <c r="N70" s="57">
        <v>1064</v>
      </c>
      <c r="O70" s="57">
        <v>25</v>
      </c>
      <c r="P70" s="57">
        <f t="shared" si="2"/>
        <v>2093.5</v>
      </c>
      <c r="Q70" s="57">
        <f t="shared" si="1"/>
        <v>32906.5</v>
      </c>
    </row>
    <row r="71" spans="1:17" x14ac:dyDescent="0.25">
      <c r="A71" s="42">
        <v>64</v>
      </c>
      <c r="B71" t="s">
        <v>1314</v>
      </c>
      <c r="C71" s="1" t="s">
        <v>1115</v>
      </c>
      <c r="D71" s="1" t="s">
        <v>90</v>
      </c>
      <c r="E71" s="1" t="s">
        <v>883</v>
      </c>
      <c r="F71" s="1" t="s">
        <v>733</v>
      </c>
      <c r="G71" s="9" t="s">
        <v>1294</v>
      </c>
      <c r="H71" s="9" t="s">
        <v>1396</v>
      </c>
      <c r="I71" s="57">
        <v>35000</v>
      </c>
      <c r="J71" s="57">
        <v>0</v>
      </c>
      <c r="K71" s="57">
        <v>35000</v>
      </c>
      <c r="L71" s="57">
        <v>1004.5</v>
      </c>
      <c r="M71" s="57">
        <v>0</v>
      </c>
      <c r="N71" s="57">
        <v>1064</v>
      </c>
      <c r="O71" s="57">
        <v>25</v>
      </c>
      <c r="P71" s="57">
        <f t="shared" si="2"/>
        <v>2093.5</v>
      </c>
      <c r="Q71" s="57">
        <f t="shared" si="1"/>
        <v>32906.5</v>
      </c>
    </row>
    <row r="72" spans="1:17" x14ac:dyDescent="0.25">
      <c r="A72" s="42">
        <v>65</v>
      </c>
      <c r="B72" t="s">
        <v>1116</v>
      </c>
      <c r="C72" s="1" t="s">
        <v>1029</v>
      </c>
      <c r="D72" s="1" t="s">
        <v>1117</v>
      </c>
      <c r="E72" s="1" t="s">
        <v>883</v>
      </c>
      <c r="F72" s="1" t="s">
        <v>733</v>
      </c>
      <c r="G72" s="9" t="s">
        <v>1273</v>
      </c>
      <c r="H72" s="9" t="s">
        <v>1395</v>
      </c>
      <c r="I72" s="57">
        <v>110000</v>
      </c>
      <c r="J72" s="57">
        <v>0</v>
      </c>
      <c r="K72" s="57">
        <v>110000</v>
      </c>
      <c r="L72" s="57">
        <v>3157</v>
      </c>
      <c r="M72" s="57">
        <v>14457.62</v>
      </c>
      <c r="N72" s="57">
        <v>3344</v>
      </c>
      <c r="O72" s="57">
        <v>25</v>
      </c>
      <c r="P72" s="57">
        <f t="shared" si="2"/>
        <v>20983.620000000003</v>
      </c>
      <c r="Q72" s="57">
        <f t="shared" si="1"/>
        <v>89016.38</v>
      </c>
    </row>
    <row r="73" spans="1:17" x14ac:dyDescent="0.25">
      <c r="A73" s="42">
        <v>66</v>
      </c>
      <c r="B73" t="s">
        <v>923</v>
      </c>
      <c r="C73" s="1" t="s">
        <v>1029</v>
      </c>
      <c r="D73" s="1" t="s">
        <v>90</v>
      </c>
      <c r="E73" s="1" t="s">
        <v>883</v>
      </c>
      <c r="F73" s="1" t="s">
        <v>733</v>
      </c>
      <c r="G73" s="9" t="s">
        <v>1273</v>
      </c>
      <c r="H73" s="9" t="s">
        <v>1395</v>
      </c>
      <c r="I73" s="57">
        <v>35000</v>
      </c>
      <c r="J73" s="57">
        <v>0</v>
      </c>
      <c r="K73" s="57">
        <v>35000</v>
      </c>
      <c r="L73" s="57">
        <v>1004.5</v>
      </c>
      <c r="M73" s="57">
        <v>0</v>
      </c>
      <c r="N73" s="57">
        <v>1064</v>
      </c>
      <c r="O73" s="57">
        <v>25</v>
      </c>
      <c r="P73" s="57">
        <f t="shared" si="2"/>
        <v>2093.5</v>
      </c>
      <c r="Q73" s="57">
        <f t="shared" si="1"/>
        <v>32906.5</v>
      </c>
    </row>
    <row r="74" spans="1:17" x14ac:dyDescent="0.25">
      <c r="A74" s="42">
        <v>67</v>
      </c>
      <c r="B74" t="s">
        <v>1220</v>
      </c>
      <c r="C74" s="1" t="s">
        <v>1029</v>
      </c>
      <c r="D74" s="1" t="s">
        <v>21</v>
      </c>
      <c r="E74" s="1" t="s">
        <v>883</v>
      </c>
      <c r="F74" s="1" t="s">
        <v>733</v>
      </c>
      <c r="G74" s="9" t="s">
        <v>1280</v>
      </c>
      <c r="H74" s="9" t="s">
        <v>1383</v>
      </c>
      <c r="I74" s="57">
        <v>35000</v>
      </c>
      <c r="J74" s="57">
        <v>0</v>
      </c>
      <c r="K74" s="57">
        <v>35000</v>
      </c>
      <c r="L74" s="57">
        <v>1004.5</v>
      </c>
      <c r="M74" s="57">
        <v>0</v>
      </c>
      <c r="N74" s="57">
        <v>1064</v>
      </c>
      <c r="O74" s="57">
        <v>25</v>
      </c>
      <c r="P74" s="57">
        <f t="shared" si="2"/>
        <v>2093.5</v>
      </c>
      <c r="Q74" s="57">
        <f t="shared" ref="Q74:Q96" si="3">+I74-P74</f>
        <v>32906.5</v>
      </c>
    </row>
    <row r="75" spans="1:17" x14ac:dyDescent="0.25">
      <c r="A75" s="42">
        <v>68</v>
      </c>
      <c r="B75" t="s">
        <v>1237</v>
      </c>
      <c r="C75" s="1" t="s">
        <v>1238</v>
      </c>
      <c r="D75" s="1" t="s">
        <v>831</v>
      </c>
      <c r="E75" s="1" t="s">
        <v>883</v>
      </c>
      <c r="F75" s="1" t="s">
        <v>734</v>
      </c>
      <c r="G75" s="9" t="s">
        <v>1294</v>
      </c>
      <c r="H75" s="9" t="s">
        <v>1396</v>
      </c>
      <c r="I75" s="57">
        <v>35000</v>
      </c>
      <c r="J75" s="57"/>
      <c r="K75" s="57">
        <v>35000</v>
      </c>
      <c r="L75" s="57">
        <v>1004.5</v>
      </c>
      <c r="M75" s="57">
        <v>0</v>
      </c>
      <c r="N75" s="57">
        <v>1064</v>
      </c>
      <c r="O75" s="57">
        <v>2619</v>
      </c>
      <c r="P75" s="57">
        <f t="shared" si="2"/>
        <v>4687.5</v>
      </c>
      <c r="Q75" s="57">
        <f t="shared" si="3"/>
        <v>30312.5</v>
      </c>
    </row>
    <row r="76" spans="1:17" x14ac:dyDescent="0.25">
      <c r="A76" s="42">
        <v>69</v>
      </c>
      <c r="B76" t="s">
        <v>1360</v>
      </c>
      <c r="C76" s="1" t="s">
        <v>1029</v>
      </c>
      <c r="D76" s="1" t="s">
        <v>90</v>
      </c>
      <c r="E76" s="1" t="s">
        <v>883</v>
      </c>
      <c r="F76" s="1" t="s">
        <v>733</v>
      </c>
      <c r="G76" s="9" t="s">
        <v>1268</v>
      </c>
      <c r="H76" s="9" t="s">
        <v>1359</v>
      </c>
      <c r="I76" s="57">
        <v>35000</v>
      </c>
      <c r="J76" s="57">
        <v>0</v>
      </c>
      <c r="K76" s="57">
        <v>35000</v>
      </c>
      <c r="L76" s="57">
        <v>1004.5</v>
      </c>
      <c r="M76" s="57">
        <v>0</v>
      </c>
      <c r="N76" s="57">
        <v>1064</v>
      </c>
      <c r="O76" s="57">
        <v>25</v>
      </c>
      <c r="P76" s="57">
        <f t="shared" si="2"/>
        <v>2093.5</v>
      </c>
      <c r="Q76" s="57">
        <f t="shared" si="3"/>
        <v>32906.5</v>
      </c>
    </row>
    <row r="77" spans="1:17" x14ac:dyDescent="0.25">
      <c r="A77" s="42">
        <v>70</v>
      </c>
      <c r="B77" t="s">
        <v>887</v>
      </c>
      <c r="C77" s="1" t="s">
        <v>1118</v>
      </c>
      <c r="D77" s="1" t="s">
        <v>90</v>
      </c>
      <c r="E77" s="1" t="s">
        <v>883</v>
      </c>
      <c r="F77" s="1" t="s">
        <v>733</v>
      </c>
      <c r="G77" s="9" t="s">
        <v>1273</v>
      </c>
      <c r="H77" s="9" t="s">
        <v>1395</v>
      </c>
      <c r="I77" s="57">
        <v>35000</v>
      </c>
      <c r="J77" s="57">
        <v>0</v>
      </c>
      <c r="K77" s="57">
        <v>35000</v>
      </c>
      <c r="L77" s="57">
        <v>1004.5</v>
      </c>
      <c r="M77" s="57">
        <v>0</v>
      </c>
      <c r="N77" s="57">
        <v>1064</v>
      </c>
      <c r="O77" s="57">
        <v>25</v>
      </c>
      <c r="P77" s="57">
        <f t="shared" si="2"/>
        <v>2093.5</v>
      </c>
      <c r="Q77" s="57">
        <f t="shared" si="3"/>
        <v>32906.5</v>
      </c>
    </row>
    <row r="78" spans="1:17" x14ac:dyDescent="0.25">
      <c r="A78" s="42">
        <v>71</v>
      </c>
      <c r="B78" t="s">
        <v>1422</v>
      </c>
      <c r="C78" s="1" t="s">
        <v>1118</v>
      </c>
      <c r="D78" s="1" t="s">
        <v>90</v>
      </c>
      <c r="E78" s="1" t="s">
        <v>883</v>
      </c>
      <c r="F78" s="1" t="s">
        <v>733</v>
      </c>
      <c r="G78" s="9" t="s">
        <v>1323</v>
      </c>
      <c r="H78" s="9" t="s">
        <v>1438</v>
      </c>
      <c r="I78" s="57">
        <v>40000</v>
      </c>
      <c r="J78" s="57">
        <v>0</v>
      </c>
      <c r="K78" s="57">
        <v>40000</v>
      </c>
      <c r="L78" s="57">
        <v>1148</v>
      </c>
      <c r="M78" s="57">
        <v>442.65</v>
      </c>
      <c r="N78" s="57">
        <v>1216</v>
      </c>
      <c r="O78" s="57">
        <v>25</v>
      </c>
      <c r="P78" s="57">
        <v>2831.65</v>
      </c>
      <c r="Q78" s="57">
        <v>37168.35</v>
      </c>
    </row>
    <row r="79" spans="1:17" x14ac:dyDescent="0.25">
      <c r="A79" s="42">
        <v>72</v>
      </c>
      <c r="B79" t="s">
        <v>890</v>
      </c>
      <c r="C79" s="1" t="s">
        <v>1119</v>
      </c>
      <c r="D79" s="1" t="s">
        <v>889</v>
      </c>
      <c r="E79" s="1" t="s">
        <v>883</v>
      </c>
      <c r="F79" s="1" t="s">
        <v>733</v>
      </c>
      <c r="G79" s="9" t="s">
        <v>1280</v>
      </c>
      <c r="H79" s="9" t="s">
        <v>1383</v>
      </c>
      <c r="I79" s="57">
        <v>110000</v>
      </c>
      <c r="J79" s="57">
        <v>0</v>
      </c>
      <c r="K79" s="57">
        <v>110000</v>
      </c>
      <c r="L79" s="57">
        <v>3157</v>
      </c>
      <c r="M79" s="57">
        <v>14457.62</v>
      </c>
      <c r="N79" s="57">
        <v>3344</v>
      </c>
      <c r="O79" s="57">
        <v>25</v>
      </c>
      <c r="P79" s="57">
        <f t="shared" si="2"/>
        <v>20983.620000000003</v>
      </c>
      <c r="Q79" s="57">
        <f t="shared" si="3"/>
        <v>89016.38</v>
      </c>
    </row>
    <row r="80" spans="1:17" x14ac:dyDescent="0.25">
      <c r="A80" s="42">
        <v>73</v>
      </c>
      <c r="B80" t="s">
        <v>1167</v>
      </c>
      <c r="C80" s="1" t="s">
        <v>1119</v>
      </c>
      <c r="D80" s="1" t="s">
        <v>831</v>
      </c>
      <c r="E80" s="1" t="s">
        <v>883</v>
      </c>
      <c r="F80" s="1" t="s">
        <v>734</v>
      </c>
      <c r="G80" s="9" t="s">
        <v>1294</v>
      </c>
      <c r="H80" s="9" t="s">
        <v>1396</v>
      </c>
      <c r="I80" s="57">
        <v>35000</v>
      </c>
      <c r="J80" s="57">
        <v>0</v>
      </c>
      <c r="K80" s="57">
        <v>35000</v>
      </c>
      <c r="L80" s="57">
        <v>1004.5</v>
      </c>
      <c r="M80" s="57">
        <v>0</v>
      </c>
      <c r="N80" s="57">
        <v>1064</v>
      </c>
      <c r="O80" s="57">
        <v>1612.38</v>
      </c>
      <c r="P80" s="57">
        <v>3680.88</v>
      </c>
      <c r="Q80" s="57">
        <v>31319.119999999999</v>
      </c>
    </row>
    <row r="81" spans="1:17" x14ac:dyDescent="0.25">
      <c r="A81" s="42">
        <v>74</v>
      </c>
      <c r="B81" t="s">
        <v>1279</v>
      </c>
      <c r="C81" s="1" t="s">
        <v>1119</v>
      </c>
      <c r="D81" s="1" t="s">
        <v>90</v>
      </c>
      <c r="E81" s="1" t="s">
        <v>883</v>
      </c>
      <c r="F81" s="1" t="s">
        <v>733</v>
      </c>
      <c r="G81" s="9" t="s">
        <v>1280</v>
      </c>
      <c r="H81" s="9" t="s">
        <v>1383</v>
      </c>
      <c r="I81" s="57">
        <v>35000</v>
      </c>
      <c r="J81" s="57">
        <v>0</v>
      </c>
      <c r="K81" s="57">
        <v>35000</v>
      </c>
      <c r="L81" s="57">
        <v>1004.5</v>
      </c>
      <c r="M81" s="57">
        <v>0</v>
      </c>
      <c r="N81" s="57">
        <v>1064</v>
      </c>
      <c r="O81" s="57">
        <v>25</v>
      </c>
      <c r="P81" s="57">
        <f t="shared" si="2"/>
        <v>2093.5</v>
      </c>
      <c r="Q81" s="57">
        <f t="shared" si="3"/>
        <v>32906.5</v>
      </c>
    </row>
    <row r="82" spans="1:17" x14ac:dyDescent="0.25">
      <c r="A82" s="42">
        <v>75</v>
      </c>
      <c r="B82" s="1" t="s">
        <v>888</v>
      </c>
      <c r="C82" s="1" t="s">
        <v>1120</v>
      </c>
      <c r="D82" s="1" t="s">
        <v>889</v>
      </c>
      <c r="E82" s="1" t="s">
        <v>883</v>
      </c>
      <c r="F82" s="1" t="s">
        <v>733</v>
      </c>
      <c r="G82" s="9" t="s">
        <v>1280</v>
      </c>
      <c r="H82" s="9" t="s">
        <v>1383</v>
      </c>
      <c r="I82" s="20">
        <v>110000</v>
      </c>
      <c r="J82" s="51">
        <v>0</v>
      </c>
      <c r="K82" s="20">
        <v>110000</v>
      </c>
      <c r="L82" s="20">
        <v>3157</v>
      </c>
      <c r="M82" s="20">
        <v>14457.62</v>
      </c>
      <c r="N82" s="20">
        <v>3344</v>
      </c>
      <c r="O82" s="33">
        <v>25</v>
      </c>
      <c r="P82" s="52">
        <f t="shared" si="2"/>
        <v>20983.620000000003</v>
      </c>
      <c r="Q82" s="52">
        <f t="shared" si="3"/>
        <v>89016.38</v>
      </c>
    </row>
    <row r="83" spans="1:17" x14ac:dyDescent="0.25">
      <c r="A83" s="42">
        <v>76</v>
      </c>
      <c r="B83" s="1" t="s">
        <v>882</v>
      </c>
      <c r="C83" s="1" t="s">
        <v>1120</v>
      </c>
      <c r="D83" s="1" t="s">
        <v>90</v>
      </c>
      <c r="E83" s="1" t="s">
        <v>883</v>
      </c>
      <c r="F83" s="1" t="s">
        <v>733</v>
      </c>
      <c r="G83" s="9" t="s">
        <v>1265</v>
      </c>
      <c r="H83" s="9" t="s">
        <v>1334</v>
      </c>
      <c r="I83" s="20">
        <v>35000</v>
      </c>
      <c r="J83" s="51">
        <v>0</v>
      </c>
      <c r="K83" s="20">
        <v>35000</v>
      </c>
      <c r="L83" s="20">
        <v>1004.5</v>
      </c>
      <c r="M83" s="20">
        <v>0</v>
      </c>
      <c r="N83" s="20">
        <v>1064</v>
      </c>
      <c r="O83" s="33">
        <v>25</v>
      </c>
      <c r="P83" s="52">
        <f t="shared" si="2"/>
        <v>2093.5</v>
      </c>
      <c r="Q83" s="52">
        <f t="shared" si="3"/>
        <v>32906.5</v>
      </c>
    </row>
    <row r="84" spans="1:17" x14ac:dyDescent="0.25">
      <c r="A84" s="42">
        <v>77</v>
      </c>
      <c r="B84" s="1" t="s">
        <v>1121</v>
      </c>
      <c r="C84" s="1" t="s">
        <v>1120</v>
      </c>
      <c r="D84" s="1" t="s">
        <v>917</v>
      </c>
      <c r="E84" s="1" t="s">
        <v>883</v>
      </c>
      <c r="F84" s="1" t="s">
        <v>733</v>
      </c>
      <c r="G84" s="9" t="s">
        <v>1294</v>
      </c>
      <c r="H84" s="9" t="s">
        <v>1396</v>
      </c>
      <c r="I84" s="20">
        <v>50000</v>
      </c>
      <c r="K84" s="20">
        <v>50000</v>
      </c>
      <c r="L84" s="20">
        <v>1435</v>
      </c>
      <c r="M84" s="20">
        <v>1854</v>
      </c>
      <c r="N84" s="20">
        <v>1520</v>
      </c>
      <c r="O84" s="33">
        <v>1500</v>
      </c>
      <c r="P84" s="52">
        <f t="shared" si="2"/>
        <v>6309</v>
      </c>
      <c r="Q84" s="52">
        <f t="shared" si="3"/>
        <v>43691</v>
      </c>
    </row>
    <row r="85" spans="1:17" x14ac:dyDescent="0.25">
      <c r="A85" s="42">
        <v>78</v>
      </c>
      <c r="B85" t="s">
        <v>1367</v>
      </c>
      <c r="C85" s="1" t="s">
        <v>1120</v>
      </c>
      <c r="D85" s="1" t="s">
        <v>90</v>
      </c>
      <c r="E85" s="1" t="s">
        <v>883</v>
      </c>
      <c r="F85" s="1" t="s">
        <v>733</v>
      </c>
      <c r="G85" s="9" t="s">
        <v>1265</v>
      </c>
      <c r="H85" s="9" t="s">
        <v>1334</v>
      </c>
      <c r="I85" s="52">
        <v>35000</v>
      </c>
      <c r="J85" s="52">
        <v>0</v>
      </c>
      <c r="K85" s="52">
        <v>35000</v>
      </c>
      <c r="L85" s="52">
        <v>1004.5</v>
      </c>
      <c r="M85" s="52">
        <v>0</v>
      </c>
      <c r="N85" s="52">
        <v>1064</v>
      </c>
      <c r="O85" s="52">
        <v>25</v>
      </c>
      <c r="P85" s="52">
        <f t="shared" si="2"/>
        <v>2093.5</v>
      </c>
      <c r="Q85" s="52">
        <f t="shared" si="3"/>
        <v>32906.5</v>
      </c>
    </row>
    <row r="86" spans="1:17" ht="30" x14ac:dyDescent="0.25">
      <c r="A86" s="42">
        <v>79</v>
      </c>
      <c r="B86" t="s">
        <v>898</v>
      </c>
      <c r="C86" s="1" t="s">
        <v>1122</v>
      </c>
      <c r="D86" s="1" t="s">
        <v>90</v>
      </c>
      <c r="E86" s="1" t="s">
        <v>883</v>
      </c>
      <c r="F86" s="1" t="s">
        <v>733</v>
      </c>
      <c r="G86" s="9" t="s">
        <v>1294</v>
      </c>
      <c r="H86" s="9" t="s">
        <v>1396</v>
      </c>
      <c r="I86" s="57">
        <v>50000</v>
      </c>
      <c r="J86" s="57">
        <v>0</v>
      </c>
      <c r="K86" s="57">
        <v>50000</v>
      </c>
      <c r="L86" s="57">
        <v>1435</v>
      </c>
      <c r="M86" s="57">
        <v>1854</v>
      </c>
      <c r="N86" s="57">
        <v>1520</v>
      </c>
      <c r="O86" s="57">
        <v>4446.6000000000004</v>
      </c>
      <c r="P86" s="57">
        <f t="shared" si="2"/>
        <v>9255.6</v>
      </c>
      <c r="Q86" s="57">
        <f t="shared" si="3"/>
        <v>40744.400000000001</v>
      </c>
    </row>
    <row r="87" spans="1:17" x14ac:dyDescent="0.25">
      <c r="A87" s="42">
        <v>80</v>
      </c>
      <c r="B87" t="s">
        <v>919</v>
      </c>
      <c r="C87" s="1" t="s">
        <v>1120</v>
      </c>
      <c r="D87" s="1" t="s">
        <v>917</v>
      </c>
      <c r="E87" s="1" t="s">
        <v>883</v>
      </c>
      <c r="F87" s="1" t="s">
        <v>733</v>
      </c>
      <c r="G87" s="9" t="s">
        <v>1268</v>
      </c>
      <c r="H87" s="9" t="s">
        <v>1359</v>
      </c>
      <c r="I87" s="57">
        <v>35000</v>
      </c>
      <c r="J87" s="57">
        <v>0</v>
      </c>
      <c r="K87" s="57">
        <v>35000</v>
      </c>
      <c r="L87" s="57">
        <v>1004.5</v>
      </c>
      <c r="M87" s="57">
        <v>0</v>
      </c>
      <c r="N87" s="57">
        <v>1064</v>
      </c>
      <c r="O87" s="57">
        <v>25</v>
      </c>
      <c r="P87" s="57">
        <f t="shared" si="2"/>
        <v>2093.5</v>
      </c>
      <c r="Q87" s="57">
        <f t="shared" si="3"/>
        <v>32906.5</v>
      </c>
    </row>
    <row r="88" spans="1:17" x14ac:dyDescent="0.25">
      <c r="A88" s="42">
        <v>81</v>
      </c>
      <c r="B88" t="s">
        <v>1123</v>
      </c>
      <c r="C88" s="1" t="s">
        <v>1120</v>
      </c>
      <c r="D88" s="1" t="s">
        <v>90</v>
      </c>
      <c r="E88" s="1" t="s">
        <v>883</v>
      </c>
      <c r="F88" s="1" t="s">
        <v>733</v>
      </c>
      <c r="G88" s="9" t="s">
        <v>1280</v>
      </c>
      <c r="H88" s="9" t="s">
        <v>1383</v>
      </c>
      <c r="I88" s="57">
        <v>35000</v>
      </c>
      <c r="J88" s="57">
        <v>0</v>
      </c>
      <c r="K88" s="57">
        <v>35000</v>
      </c>
      <c r="L88" s="57">
        <v>1004.5</v>
      </c>
      <c r="M88" s="57">
        <v>0</v>
      </c>
      <c r="N88" s="57">
        <v>1064</v>
      </c>
      <c r="O88" s="57">
        <v>25</v>
      </c>
      <c r="P88" s="57">
        <f t="shared" si="2"/>
        <v>2093.5</v>
      </c>
      <c r="Q88" s="57">
        <f t="shared" si="3"/>
        <v>32906.5</v>
      </c>
    </row>
    <row r="89" spans="1:17" x14ac:dyDescent="0.25">
      <c r="A89" s="42">
        <v>82</v>
      </c>
      <c r="B89" t="s">
        <v>1361</v>
      </c>
      <c r="C89" s="1" t="s">
        <v>1362</v>
      </c>
      <c r="D89" s="1" t="s">
        <v>90</v>
      </c>
      <c r="E89" s="1" t="s">
        <v>883</v>
      </c>
      <c r="F89" s="1" t="s">
        <v>734</v>
      </c>
      <c r="G89" s="9" t="s">
        <v>1268</v>
      </c>
      <c r="H89" s="9" t="s">
        <v>1359</v>
      </c>
      <c r="I89" s="57">
        <v>35000</v>
      </c>
      <c r="J89" s="57">
        <v>0</v>
      </c>
      <c r="K89" s="57">
        <v>35000</v>
      </c>
      <c r="L89" s="57">
        <v>1004.5</v>
      </c>
      <c r="M89" s="57">
        <v>0</v>
      </c>
      <c r="N89" s="57">
        <v>1064</v>
      </c>
      <c r="O89" s="57">
        <v>25</v>
      </c>
      <c r="P89" s="57">
        <f t="shared" si="2"/>
        <v>2093.5</v>
      </c>
      <c r="Q89" s="57">
        <f t="shared" si="3"/>
        <v>32906.5</v>
      </c>
    </row>
    <row r="90" spans="1:17" x14ac:dyDescent="0.25">
      <c r="A90" s="42">
        <v>83</v>
      </c>
      <c r="B90" t="s">
        <v>1235</v>
      </c>
      <c r="C90" s="1" t="s">
        <v>542</v>
      </c>
      <c r="D90" s="1" t="s">
        <v>1236</v>
      </c>
      <c r="E90" s="1" t="s">
        <v>883</v>
      </c>
      <c r="F90" s="1" t="s">
        <v>734</v>
      </c>
      <c r="G90" s="9" t="s">
        <v>1260</v>
      </c>
      <c r="H90" s="9" t="s">
        <v>1323</v>
      </c>
      <c r="I90" s="57">
        <v>35000</v>
      </c>
      <c r="J90" s="57">
        <v>0</v>
      </c>
      <c r="K90" s="57">
        <v>35000</v>
      </c>
      <c r="L90" s="57">
        <v>1004.5</v>
      </c>
      <c r="M90" s="57">
        <v>0</v>
      </c>
      <c r="N90" s="57">
        <v>1064</v>
      </c>
      <c r="O90" s="57">
        <v>425</v>
      </c>
      <c r="P90" s="57">
        <f t="shared" si="2"/>
        <v>2493.5</v>
      </c>
      <c r="Q90" s="57">
        <f t="shared" si="3"/>
        <v>32506.5</v>
      </c>
    </row>
    <row r="91" spans="1:17" x14ac:dyDescent="0.25">
      <c r="A91" s="42">
        <v>84</v>
      </c>
      <c r="B91" t="s">
        <v>1366</v>
      </c>
      <c r="C91" s="1" t="s">
        <v>542</v>
      </c>
      <c r="D91" s="1" t="s">
        <v>1236</v>
      </c>
      <c r="E91" s="1" t="s">
        <v>883</v>
      </c>
      <c r="F91" s="1" t="s">
        <v>734</v>
      </c>
      <c r="G91" s="9" t="s">
        <v>1265</v>
      </c>
      <c r="H91" s="9" t="s">
        <v>1368</v>
      </c>
      <c r="I91" s="57">
        <v>35000</v>
      </c>
      <c r="J91" s="57">
        <v>0</v>
      </c>
      <c r="K91" s="57">
        <v>35000</v>
      </c>
      <c r="L91" s="57">
        <v>1004.5</v>
      </c>
      <c r="M91" s="57">
        <v>0</v>
      </c>
      <c r="N91" s="57">
        <v>1064</v>
      </c>
      <c r="O91" s="57">
        <v>25</v>
      </c>
      <c r="P91" s="57">
        <f t="shared" si="2"/>
        <v>2093.5</v>
      </c>
      <c r="Q91" s="57">
        <f t="shared" si="3"/>
        <v>32906.5</v>
      </c>
    </row>
    <row r="92" spans="1:17" ht="30" x14ac:dyDescent="0.25">
      <c r="A92" s="42">
        <v>85</v>
      </c>
      <c r="B92" t="s">
        <v>1233</v>
      </c>
      <c r="C92" s="1" t="s">
        <v>542</v>
      </c>
      <c r="D92" s="1" t="s">
        <v>1234</v>
      </c>
      <c r="E92" s="1" t="s">
        <v>883</v>
      </c>
      <c r="F92" s="1" t="s">
        <v>734</v>
      </c>
      <c r="G92" s="9" t="s">
        <v>1260</v>
      </c>
      <c r="H92" s="9" t="s">
        <v>1323</v>
      </c>
      <c r="I92" s="57">
        <v>30000</v>
      </c>
      <c r="J92" s="57">
        <v>0</v>
      </c>
      <c r="K92" s="57">
        <v>30000</v>
      </c>
      <c r="L92" s="57">
        <v>861</v>
      </c>
      <c r="M92" s="57">
        <v>0</v>
      </c>
      <c r="N92" s="57">
        <v>912</v>
      </c>
      <c r="O92" s="57">
        <v>25</v>
      </c>
      <c r="P92" s="57">
        <f t="shared" si="2"/>
        <v>1798</v>
      </c>
      <c r="Q92" s="57">
        <f t="shared" si="3"/>
        <v>28202</v>
      </c>
    </row>
    <row r="93" spans="1:17" x14ac:dyDescent="0.25">
      <c r="A93" s="42">
        <v>86</v>
      </c>
      <c r="B93" t="s">
        <v>1317</v>
      </c>
      <c r="C93" s="1" t="s">
        <v>542</v>
      </c>
      <c r="D93" s="1" t="s">
        <v>90</v>
      </c>
      <c r="E93" s="1" t="s">
        <v>883</v>
      </c>
      <c r="F93" s="1" t="s">
        <v>733</v>
      </c>
      <c r="G93" s="9" t="s">
        <v>1294</v>
      </c>
      <c r="H93" s="9" t="s">
        <v>1396</v>
      </c>
      <c r="I93" s="57">
        <v>35000</v>
      </c>
      <c r="J93" s="57">
        <v>0</v>
      </c>
      <c r="K93" s="57">
        <v>35000</v>
      </c>
      <c r="L93" s="57">
        <v>1004.5</v>
      </c>
      <c r="M93" s="57">
        <v>0</v>
      </c>
      <c r="N93" s="57">
        <v>1064</v>
      </c>
      <c r="O93" s="57">
        <v>25</v>
      </c>
      <c r="P93" s="57">
        <f t="shared" si="2"/>
        <v>2093.5</v>
      </c>
      <c r="Q93" s="57">
        <f t="shared" si="3"/>
        <v>32906.5</v>
      </c>
    </row>
    <row r="94" spans="1:17" x14ac:dyDescent="0.25">
      <c r="A94" s="42">
        <v>87</v>
      </c>
      <c r="B94" t="s">
        <v>928</v>
      </c>
      <c r="C94" s="1" t="s">
        <v>542</v>
      </c>
      <c r="D94" s="1" t="s">
        <v>29</v>
      </c>
      <c r="E94" s="1" t="s">
        <v>883</v>
      </c>
      <c r="F94" s="1" t="s">
        <v>734</v>
      </c>
      <c r="G94" s="9" t="s">
        <v>1294</v>
      </c>
      <c r="H94" s="9" t="s">
        <v>1396</v>
      </c>
      <c r="I94" s="57">
        <v>100000</v>
      </c>
      <c r="J94" s="57"/>
      <c r="K94" s="57">
        <f>+I94+J94</f>
        <v>100000</v>
      </c>
      <c r="L94" s="57">
        <v>2870</v>
      </c>
      <c r="M94" s="57">
        <v>12105.37</v>
      </c>
      <c r="N94" s="57">
        <v>3040</v>
      </c>
      <c r="O94" s="57">
        <v>25</v>
      </c>
      <c r="P94" s="57">
        <f t="shared" si="2"/>
        <v>18040.370000000003</v>
      </c>
      <c r="Q94" s="57">
        <f t="shared" si="3"/>
        <v>81959.63</v>
      </c>
    </row>
    <row r="95" spans="1:17" x14ac:dyDescent="0.25">
      <c r="A95" s="42">
        <v>88</v>
      </c>
      <c r="B95" t="s">
        <v>1424</v>
      </c>
      <c r="C95" s="1" t="s">
        <v>542</v>
      </c>
      <c r="D95" s="1" t="s">
        <v>1425</v>
      </c>
      <c r="E95" s="1" t="s">
        <v>883</v>
      </c>
      <c r="F95" s="1" t="s">
        <v>734</v>
      </c>
      <c r="G95" s="9" t="s">
        <v>1323</v>
      </c>
      <c r="H95" s="9" t="s">
        <v>1438</v>
      </c>
      <c r="I95" s="57">
        <v>30000</v>
      </c>
      <c r="J95" s="57">
        <v>0</v>
      </c>
      <c r="K95" s="57">
        <v>30000</v>
      </c>
      <c r="L95" s="57">
        <v>861</v>
      </c>
      <c r="M95" s="57">
        <v>0</v>
      </c>
      <c r="N95" s="57">
        <v>912</v>
      </c>
      <c r="O95" s="57">
        <v>25</v>
      </c>
      <c r="P95" s="57">
        <v>1798</v>
      </c>
      <c r="Q95" s="57">
        <v>28202</v>
      </c>
    </row>
    <row r="96" spans="1:17" x14ac:dyDescent="0.25">
      <c r="A96" s="42">
        <v>89</v>
      </c>
      <c r="B96" t="s">
        <v>886</v>
      </c>
      <c r="C96" s="1" t="s">
        <v>1124</v>
      </c>
      <c r="D96" s="1" t="s">
        <v>27</v>
      </c>
      <c r="E96" s="1" t="s">
        <v>883</v>
      </c>
      <c r="F96" s="1" t="s">
        <v>733</v>
      </c>
      <c r="G96" s="9" t="s">
        <v>1265</v>
      </c>
      <c r="H96" s="9" t="s">
        <v>1334</v>
      </c>
      <c r="I96" s="57">
        <v>75000</v>
      </c>
      <c r="J96" s="57">
        <v>0</v>
      </c>
      <c r="K96" s="57">
        <v>75000</v>
      </c>
      <c r="L96" s="57">
        <v>2152.5</v>
      </c>
      <c r="M96" s="57">
        <v>6309.38</v>
      </c>
      <c r="N96" s="57">
        <v>2280</v>
      </c>
      <c r="O96" s="57">
        <v>25</v>
      </c>
      <c r="P96" s="57">
        <f t="shared" si="2"/>
        <v>10766.880000000001</v>
      </c>
      <c r="Q96" s="57">
        <f t="shared" si="3"/>
        <v>64233.119999999995</v>
      </c>
    </row>
    <row r="97" spans="1:17" x14ac:dyDescent="0.25">
      <c r="A97" s="42"/>
      <c r="G97" s="9"/>
      <c r="H97" s="9"/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f t="shared" si="2"/>
        <v>0</v>
      </c>
      <c r="Q97" s="20">
        <v>0</v>
      </c>
    </row>
    <row r="98" spans="1:17" x14ac:dyDescent="0.25">
      <c r="A98" s="42"/>
      <c r="G98" s="9"/>
      <c r="H98" s="9"/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f t="shared" si="2"/>
        <v>0</v>
      </c>
      <c r="Q98" s="20">
        <v>0</v>
      </c>
    </row>
    <row r="99" spans="1:17" x14ac:dyDescent="0.25">
      <c r="G99" s="9"/>
      <c r="H99" s="9"/>
      <c r="I99" s="10">
        <f>SUM(I8:I98)</f>
        <v>4078000</v>
      </c>
      <c r="J99" s="10">
        <f t="shared" ref="J99:Q99" si="4">SUM(J8:J98)</f>
        <v>0</v>
      </c>
      <c r="K99" s="10">
        <f t="shared" si="4"/>
        <v>4078000</v>
      </c>
      <c r="L99" s="10">
        <f>SUM(L8:L98)</f>
        <v>117038.6</v>
      </c>
      <c r="M99" s="10">
        <f t="shared" si="4"/>
        <v>165405.98999999996</v>
      </c>
      <c r="N99" s="10">
        <f t="shared" si="4"/>
        <v>123971.2</v>
      </c>
      <c r="O99" s="10">
        <f>SUM(O8:O98)</f>
        <v>36370.480000000003</v>
      </c>
      <c r="P99" s="10">
        <f t="shared" si="4"/>
        <v>442786.27</v>
      </c>
      <c r="Q99" s="10">
        <f t="shared" si="4"/>
        <v>3635213.7300000004</v>
      </c>
    </row>
    <row r="100" spans="1:17" x14ac:dyDescent="0.25">
      <c r="G100" s="9"/>
      <c r="H100" s="9"/>
    </row>
    <row r="101" spans="1:17" x14ac:dyDescent="0.25">
      <c r="G101" s="9"/>
      <c r="H101" s="9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x14ac:dyDescent="0.25">
      <c r="G102" s="9"/>
      <c r="H102" s="9"/>
      <c r="I102" s="31"/>
      <c r="J102"/>
      <c r="K102" s="31"/>
      <c r="L102" s="31"/>
      <c r="M102" s="31"/>
      <c r="N102" s="31"/>
      <c r="O102" s="31"/>
      <c r="P102" s="31"/>
      <c r="Q102" s="31"/>
    </row>
    <row r="103" spans="1:17" ht="15" customHeight="1" x14ac:dyDescent="0.25">
      <c r="F103" s="64" t="s">
        <v>1215</v>
      </c>
      <c r="G103" s="64"/>
      <c r="H103" s="64"/>
      <c r="I103" s="31"/>
      <c r="J103"/>
      <c r="K103" s="31"/>
      <c r="L103" s="31"/>
      <c r="M103" s="31"/>
      <c r="N103" s="31"/>
      <c r="O103" s="31"/>
      <c r="P103" s="31"/>
      <c r="Q103" s="31"/>
    </row>
    <row r="104" spans="1:17" x14ac:dyDescent="0.25">
      <c r="F104" s="65" t="s">
        <v>878</v>
      </c>
      <c r="G104" s="65"/>
      <c r="H104" s="65"/>
      <c r="P104" s="1"/>
      <c r="Q104" s="1"/>
    </row>
    <row r="105" spans="1:17" x14ac:dyDescent="0.25">
      <c r="G105" s="9"/>
      <c r="H105" s="9"/>
      <c r="I105" s="31"/>
      <c r="J105"/>
      <c r="K105" s="31"/>
      <c r="L105" s="31"/>
      <c r="M105" s="31"/>
      <c r="N105" s="31"/>
      <c r="O105" s="31"/>
      <c r="P105" s="31"/>
      <c r="Q105" s="31"/>
    </row>
    <row r="106" spans="1:17" x14ac:dyDescent="0.25">
      <c r="G106" s="9"/>
      <c r="H106" s="9"/>
      <c r="I106" s="31"/>
      <c r="J106"/>
      <c r="K106" s="31"/>
      <c r="L106" s="31"/>
      <c r="M106" s="31"/>
      <c r="N106" s="31"/>
      <c r="O106" s="31"/>
      <c r="P106" s="31"/>
      <c r="Q106" s="31"/>
    </row>
    <row r="107" spans="1:17" x14ac:dyDescent="0.25">
      <c r="I107" s="31"/>
      <c r="J107"/>
      <c r="K107" s="31"/>
      <c r="L107" s="31"/>
      <c r="M107" s="31"/>
      <c r="N107" s="31"/>
      <c r="O107" s="31"/>
      <c r="P107" s="31"/>
      <c r="Q107" s="31"/>
    </row>
    <row r="108" spans="1:17" x14ac:dyDescent="0.25">
      <c r="I108" s="31"/>
      <c r="J108" s="31"/>
      <c r="K108" s="31"/>
      <c r="L108" s="31"/>
      <c r="M108" s="31"/>
      <c r="N108" s="31"/>
      <c r="O108" s="31"/>
      <c r="P108" s="31"/>
      <c r="Q108" s="31"/>
    </row>
    <row r="109" spans="1:17" x14ac:dyDescent="0.25">
      <c r="I109" s="31"/>
      <c r="J109" s="1"/>
      <c r="K109" s="31"/>
      <c r="L109" s="31"/>
      <c r="M109" s="31"/>
      <c r="N109" s="31"/>
      <c r="O109" s="31"/>
      <c r="P109" s="31"/>
      <c r="Q109" s="31"/>
    </row>
    <row r="110" spans="1:17" x14ac:dyDescent="0.25">
      <c r="J110" s="52"/>
      <c r="K110" s="52"/>
      <c r="L110" s="52"/>
      <c r="M110" s="52"/>
      <c r="N110" s="52"/>
      <c r="O110" s="52"/>
      <c r="P110" s="52"/>
      <c r="Q110" s="52"/>
    </row>
    <row r="111" spans="1:17" x14ac:dyDescent="0.25">
      <c r="J111" s="26"/>
      <c r="K111" s="26"/>
      <c r="L111" s="26"/>
      <c r="M111" s="26"/>
      <c r="N111" s="26"/>
      <c r="O111" s="26"/>
      <c r="P111" s="26"/>
      <c r="Q111" s="26"/>
    </row>
    <row r="112" spans="1:17" x14ac:dyDescent="0.25">
      <c r="J112" s="51"/>
      <c r="K112" s="51"/>
      <c r="L112" s="51"/>
      <c r="M112" s="51"/>
      <c r="N112" s="51"/>
      <c r="O112" s="51"/>
      <c r="P112" s="51"/>
      <c r="Q112" s="51"/>
    </row>
    <row r="114" spans="10:17" x14ac:dyDescent="0.25">
      <c r="J114" s="52"/>
      <c r="K114" s="52"/>
      <c r="L114" s="52"/>
      <c r="M114" s="52"/>
      <c r="N114" s="52"/>
      <c r="O114" s="52"/>
      <c r="P114" s="52"/>
      <c r="Q114" s="52"/>
    </row>
  </sheetData>
  <mergeCells count="6">
    <mergeCell ref="F103:H103"/>
    <mergeCell ref="F104:H104"/>
    <mergeCell ref="B2:Q2"/>
    <mergeCell ref="B3:Q3"/>
    <mergeCell ref="B4:Q4"/>
    <mergeCell ref="A5:Q5"/>
  </mergeCells>
  <conditionalFormatting sqref="A5">
    <cfRule type="duplicateValues" dxfId="8" priority="7"/>
    <cfRule type="duplicateValues" dxfId="7" priority="8"/>
  </conditionalFormatting>
  <pageMargins left="0.7" right="0.7" top="0.75" bottom="0.75" header="0.3" footer="0.3"/>
  <pageSetup paperSize="5" scale="49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A13" zoomScale="110" zoomScaleNormal="110" workbookViewId="0">
      <selection activeCell="C796" sqref="C796"/>
    </sheetView>
  </sheetViews>
  <sheetFormatPr baseColWidth="10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0" bestFit="1" customWidth="1"/>
    <col min="8" max="8" width="11.5703125" style="20" bestFit="1" customWidth="1"/>
    <col min="9" max="9" width="18.28515625" style="20" bestFit="1" customWidth="1"/>
    <col min="10" max="13" width="14.85546875" style="20" bestFit="1" customWidth="1"/>
    <col min="14" max="14" width="15.85546875" style="20" bestFit="1" customWidth="1"/>
    <col min="15" max="15" width="16.5703125" style="20" bestFit="1" customWidth="1"/>
    <col min="16" max="16" width="10" style="1" bestFit="1" customWidth="1"/>
    <col min="1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64" t="s">
        <v>729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6" ht="22.5" customHeight="1" x14ac:dyDescent="0.25">
      <c r="A3" s="64" t="s">
        <v>730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 ht="22.5" customHeight="1" x14ac:dyDescent="0.25">
      <c r="A4" s="67" t="s">
        <v>731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22.5" customHeight="1" x14ac:dyDescent="0.35">
      <c r="A5" s="69" t="s">
        <v>1426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6" ht="26.25" customHeight="1" x14ac:dyDescent="0.25">
      <c r="C6" s="23" t="s">
        <v>0</v>
      </c>
      <c r="D6" s="20" t="s">
        <v>1</v>
      </c>
      <c r="E6" s="20" t="s">
        <v>2</v>
      </c>
      <c r="F6" s="20" t="s">
        <v>3</v>
      </c>
      <c r="G6" s="20" t="s">
        <v>4</v>
      </c>
      <c r="J6" s="1"/>
      <c r="K6" s="1"/>
      <c r="L6" s="1"/>
      <c r="N6" s="20" t="s">
        <v>5</v>
      </c>
    </row>
    <row r="7" spans="1:16" ht="33.75" customHeight="1" x14ac:dyDescent="0.25">
      <c r="A7" s="22" t="s">
        <v>879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732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22.5" customHeight="1" x14ac:dyDescent="0.4">
      <c r="A8" s="1">
        <v>1</v>
      </c>
      <c r="B8" s="1" t="s">
        <v>956</v>
      </c>
      <c r="C8" s="1" t="s">
        <v>739</v>
      </c>
      <c r="D8" s="1" t="s">
        <v>957</v>
      </c>
      <c r="E8" s="1" t="s">
        <v>958</v>
      </c>
      <c r="F8" s="1" t="s">
        <v>734</v>
      </c>
      <c r="G8" s="20">
        <v>35000</v>
      </c>
      <c r="H8" s="20">
        <v>0</v>
      </c>
      <c r="I8" s="20">
        <f>+G8+H8</f>
        <v>35000</v>
      </c>
      <c r="J8" s="48">
        <f>+I8*2.87%</f>
        <v>1004.5</v>
      </c>
      <c r="K8" s="21">
        <v>0</v>
      </c>
      <c r="L8" s="20">
        <f>+I8*3.04%</f>
        <v>1064</v>
      </c>
      <c r="M8" s="20">
        <v>25</v>
      </c>
      <c r="N8" s="20">
        <f t="shared" ref="N8:N16" si="0">+J8+K8+L8+M8</f>
        <v>2093.5</v>
      </c>
      <c r="O8" s="20">
        <f t="shared" ref="O8:O16" si="1">+I8-N8</f>
        <v>32906.5</v>
      </c>
    </row>
    <row r="9" spans="1:16" ht="33.75" customHeight="1" x14ac:dyDescent="0.25">
      <c r="A9" s="1">
        <v>2</v>
      </c>
      <c r="B9" s="1" t="s">
        <v>959</v>
      </c>
      <c r="C9" s="1" t="s">
        <v>739</v>
      </c>
      <c r="D9" s="1" t="s">
        <v>960</v>
      </c>
      <c r="E9" s="1" t="s">
        <v>958</v>
      </c>
      <c r="F9" s="1" t="s">
        <v>734</v>
      </c>
      <c r="G9" s="20">
        <v>26250</v>
      </c>
      <c r="H9" s="20">
        <v>0</v>
      </c>
      <c r="I9" s="20">
        <f>+G9+H9</f>
        <v>26250</v>
      </c>
      <c r="J9" s="48">
        <f t="shared" ref="J9:J16" si="2">+I9*2.87%</f>
        <v>753.375</v>
      </c>
      <c r="K9" s="20">
        <v>0</v>
      </c>
      <c r="L9" s="20">
        <f>+I9*3.04%</f>
        <v>798</v>
      </c>
      <c r="M9">
        <v>125</v>
      </c>
      <c r="N9" s="51">
        <f t="shared" si="0"/>
        <v>1676.375</v>
      </c>
      <c r="O9" s="51">
        <f t="shared" si="1"/>
        <v>24573.625</v>
      </c>
      <c r="P9" s="17"/>
    </row>
    <row r="10" spans="1:16" ht="22.5" customHeight="1" x14ac:dyDescent="0.25">
      <c r="A10" s="1">
        <v>3</v>
      </c>
      <c r="B10" s="1" t="s">
        <v>961</v>
      </c>
      <c r="C10" s="1" t="s">
        <v>739</v>
      </c>
      <c r="D10" s="1" t="s">
        <v>962</v>
      </c>
      <c r="E10" s="1" t="s">
        <v>958</v>
      </c>
      <c r="F10" s="1" t="s">
        <v>734</v>
      </c>
      <c r="G10" s="20">
        <v>11000</v>
      </c>
      <c r="H10" s="20">
        <v>0</v>
      </c>
      <c r="I10" s="20">
        <f>+G10+H10</f>
        <v>11000</v>
      </c>
      <c r="J10" s="48">
        <f t="shared" si="2"/>
        <v>315.7</v>
      </c>
      <c r="K10" s="20">
        <v>0</v>
      </c>
      <c r="L10" s="20">
        <f>+I10*3.04%</f>
        <v>334.4</v>
      </c>
      <c r="M10" s="20">
        <v>25</v>
      </c>
      <c r="N10" s="51">
        <f t="shared" si="0"/>
        <v>675.09999999999991</v>
      </c>
      <c r="O10" s="51">
        <f t="shared" si="1"/>
        <v>10324.9</v>
      </c>
    </row>
    <row r="11" spans="1:16" ht="22.5" customHeight="1" x14ac:dyDescent="0.25">
      <c r="A11" s="1">
        <v>4</v>
      </c>
      <c r="B11" s="1" t="s">
        <v>983</v>
      </c>
      <c r="C11" s="1" t="s">
        <v>134</v>
      </c>
      <c r="D11" s="1" t="s">
        <v>151</v>
      </c>
      <c r="E11" s="1" t="s">
        <v>958</v>
      </c>
      <c r="F11" s="1" t="s">
        <v>733</v>
      </c>
      <c r="G11" s="20">
        <v>11000</v>
      </c>
      <c r="H11" s="20">
        <v>0</v>
      </c>
      <c r="I11" s="20">
        <f>+G11+H11</f>
        <v>11000</v>
      </c>
      <c r="J11" s="48">
        <f t="shared" si="2"/>
        <v>315.7</v>
      </c>
      <c r="K11" s="20">
        <v>0</v>
      </c>
      <c r="L11" s="20">
        <f>+I11*3.04%</f>
        <v>334.4</v>
      </c>
      <c r="M11" s="20">
        <v>25</v>
      </c>
      <c r="N11" s="51">
        <f t="shared" si="0"/>
        <v>675.09999999999991</v>
      </c>
      <c r="O11" s="51">
        <f t="shared" si="1"/>
        <v>10324.9</v>
      </c>
    </row>
    <row r="12" spans="1:16" ht="22.5" customHeight="1" x14ac:dyDescent="0.25">
      <c r="A12" s="1">
        <v>5</v>
      </c>
      <c r="B12" s="1" t="s">
        <v>964</v>
      </c>
      <c r="C12" s="1" t="s">
        <v>963</v>
      </c>
      <c r="D12" s="1" t="s">
        <v>127</v>
      </c>
      <c r="E12" s="1" t="s">
        <v>958</v>
      </c>
      <c r="F12" s="1" t="s">
        <v>734</v>
      </c>
      <c r="G12" s="20">
        <v>22050</v>
      </c>
      <c r="H12" s="20">
        <v>0</v>
      </c>
      <c r="I12" s="20">
        <v>22050</v>
      </c>
      <c r="J12" s="48">
        <f t="shared" si="2"/>
        <v>632.83500000000004</v>
      </c>
      <c r="K12" s="20">
        <v>0</v>
      </c>
      <c r="L12" s="20">
        <v>670.32</v>
      </c>
      <c r="M12" s="20">
        <v>25</v>
      </c>
      <c r="N12" s="51">
        <f t="shared" si="0"/>
        <v>1328.1550000000002</v>
      </c>
      <c r="O12" s="51">
        <f t="shared" si="1"/>
        <v>20721.845000000001</v>
      </c>
    </row>
    <row r="13" spans="1:16" ht="22.5" customHeight="1" x14ac:dyDescent="0.25">
      <c r="A13" s="1">
        <v>6</v>
      </c>
      <c r="B13" s="1" t="s">
        <v>984</v>
      </c>
      <c r="C13" s="1" t="s">
        <v>963</v>
      </c>
      <c r="D13" s="1" t="s">
        <v>957</v>
      </c>
      <c r="E13" s="1" t="s">
        <v>958</v>
      </c>
      <c r="F13" s="1" t="s">
        <v>733</v>
      </c>
      <c r="G13" s="20">
        <v>50000</v>
      </c>
      <c r="H13" s="20">
        <v>0</v>
      </c>
      <c r="I13" s="20">
        <f>+G13+H13</f>
        <v>50000</v>
      </c>
      <c r="J13" s="48">
        <f t="shared" si="2"/>
        <v>1435</v>
      </c>
      <c r="K13" s="20">
        <v>1854</v>
      </c>
      <c r="L13" s="20">
        <f>+I13*3.04%</f>
        <v>1520</v>
      </c>
      <c r="M13" s="20">
        <v>425</v>
      </c>
      <c r="N13" s="51">
        <f t="shared" si="0"/>
        <v>5234</v>
      </c>
      <c r="O13" s="51">
        <f t="shared" si="1"/>
        <v>44766</v>
      </c>
    </row>
    <row r="14" spans="1:16" ht="22.5" customHeight="1" x14ac:dyDescent="0.25">
      <c r="A14" s="1">
        <v>7</v>
      </c>
      <c r="B14" s="1" t="s">
        <v>1038</v>
      </c>
      <c r="C14" s="1" t="s">
        <v>963</v>
      </c>
      <c r="D14" s="1" t="s">
        <v>27</v>
      </c>
      <c r="E14" s="1" t="s">
        <v>958</v>
      </c>
      <c r="F14" s="1" t="s">
        <v>734</v>
      </c>
      <c r="G14" s="20">
        <v>50000</v>
      </c>
      <c r="H14" s="20">
        <v>0</v>
      </c>
      <c r="I14" s="20">
        <v>50000</v>
      </c>
      <c r="J14" s="48">
        <f t="shared" si="2"/>
        <v>1435</v>
      </c>
      <c r="K14" s="57">
        <v>1139.68</v>
      </c>
      <c r="L14" s="20">
        <v>1520</v>
      </c>
      <c r="M14" s="57">
        <v>23206.73</v>
      </c>
      <c r="N14" s="51">
        <f t="shared" si="0"/>
        <v>27301.41</v>
      </c>
      <c r="O14" s="51">
        <f t="shared" si="1"/>
        <v>22698.59</v>
      </c>
    </row>
    <row r="15" spans="1:16" ht="25.5" customHeight="1" x14ac:dyDescent="0.25">
      <c r="A15" s="1">
        <v>8</v>
      </c>
      <c r="B15" s="1" t="s">
        <v>1262</v>
      </c>
      <c r="C15" s="1" t="s">
        <v>134</v>
      </c>
      <c r="D15" s="1" t="s">
        <v>1263</v>
      </c>
      <c r="E15" s="1" t="s">
        <v>958</v>
      </c>
      <c r="F15" s="1" t="s">
        <v>734</v>
      </c>
      <c r="G15" s="47">
        <v>100000</v>
      </c>
      <c r="H15" s="47">
        <v>0</v>
      </c>
      <c r="I15" s="47">
        <v>100000</v>
      </c>
      <c r="J15" s="48">
        <f t="shared" si="2"/>
        <v>2870</v>
      </c>
      <c r="K15" s="47">
        <v>12105.37</v>
      </c>
      <c r="L15" s="47">
        <v>3040</v>
      </c>
      <c r="M15" s="47">
        <v>4950</v>
      </c>
      <c r="N15" s="51">
        <f t="shared" si="0"/>
        <v>22965.370000000003</v>
      </c>
      <c r="O15" s="51">
        <f t="shared" si="1"/>
        <v>77034.63</v>
      </c>
    </row>
    <row r="16" spans="1:16" ht="22.5" customHeight="1" x14ac:dyDescent="0.25">
      <c r="A16" s="1">
        <v>9</v>
      </c>
      <c r="B16" t="s">
        <v>1261</v>
      </c>
      <c r="C16" s="1" t="s">
        <v>1115</v>
      </c>
      <c r="D16" s="1" t="s">
        <v>36</v>
      </c>
      <c r="E16" s="1" t="s">
        <v>958</v>
      </c>
      <c r="F16" s="1" t="s">
        <v>733</v>
      </c>
      <c r="G16" s="20">
        <v>50000</v>
      </c>
      <c r="H16" s="20">
        <v>0</v>
      </c>
      <c r="I16" s="20">
        <v>50000</v>
      </c>
      <c r="J16" s="48">
        <f t="shared" si="2"/>
        <v>1435</v>
      </c>
      <c r="K16" s="20">
        <v>1854</v>
      </c>
      <c r="L16" s="20">
        <v>1520</v>
      </c>
      <c r="M16" s="20">
        <v>425</v>
      </c>
      <c r="N16" s="51">
        <f t="shared" si="0"/>
        <v>5234</v>
      </c>
      <c r="O16" s="51">
        <f t="shared" si="1"/>
        <v>44766</v>
      </c>
    </row>
    <row r="17" spans="6:16" ht="22.5" customHeight="1" x14ac:dyDescent="0.25">
      <c r="G17" s="47"/>
      <c r="H17" s="47"/>
      <c r="I17" s="47"/>
      <c r="J17" s="47"/>
      <c r="K17" s="47"/>
      <c r="L17" s="47"/>
      <c r="M17" s="47"/>
      <c r="N17" s="47"/>
      <c r="O17" s="47"/>
    </row>
    <row r="18" spans="6:16" ht="22.5" customHeight="1" x14ac:dyDescent="0.25">
      <c r="G18" s="47"/>
      <c r="H18" s="47"/>
      <c r="I18" s="47"/>
      <c r="J18" s="47"/>
      <c r="K18" s="47"/>
      <c r="L18" s="47"/>
      <c r="M18" s="47"/>
      <c r="N18" s="47"/>
      <c r="O18" s="47"/>
    </row>
    <row r="19" spans="6:16" ht="22.5" customHeight="1" x14ac:dyDescent="0.25">
      <c r="G19" s="10">
        <f>SUM(G8:G16)</f>
        <v>355300</v>
      </c>
      <c r="H19" s="10">
        <f t="shared" ref="H19:O19" si="3">SUM(H8:H16)</f>
        <v>0</v>
      </c>
      <c r="I19" s="10">
        <f>SUM(I8:I16)</f>
        <v>355300</v>
      </c>
      <c r="J19" s="10">
        <f t="shared" si="3"/>
        <v>10197.11</v>
      </c>
      <c r="K19" s="10">
        <f t="shared" si="3"/>
        <v>16953.050000000003</v>
      </c>
      <c r="L19" s="10">
        <f t="shared" si="3"/>
        <v>10801.12</v>
      </c>
      <c r="M19" s="10">
        <f t="shared" si="3"/>
        <v>29231.73</v>
      </c>
      <c r="N19" s="10">
        <f t="shared" si="3"/>
        <v>67183.010000000009</v>
      </c>
      <c r="O19" s="10">
        <f t="shared" si="3"/>
        <v>288116.99</v>
      </c>
    </row>
    <row r="23" spans="6:16" ht="22.5" customHeight="1" x14ac:dyDescent="0.25">
      <c r="F23" s="12"/>
      <c r="G23" s="12"/>
      <c r="H23" s="12"/>
      <c r="P23" s="17"/>
    </row>
    <row r="24" spans="6:16" ht="22.5" customHeight="1" x14ac:dyDescent="0.25">
      <c r="F24" s="64" t="s">
        <v>1215</v>
      </c>
      <c r="G24" s="64"/>
      <c r="H24" s="64"/>
    </row>
    <row r="25" spans="6:16" ht="22.5" customHeight="1" x14ac:dyDescent="0.25">
      <c r="F25" s="65" t="s">
        <v>878</v>
      </c>
      <c r="G25" s="65"/>
      <c r="H25" s="65"/>
    </row>
    <row r="27" spans="6:16" ht="22.5" customHeight="1" x14ac:dyDescent="0.25">
      <c r="G27" s="31"/>
      <c r="H27"/>
      <c r="I27" s="31"/>
      <c r="J27" s="31"/>
      <c r="K27" s="31"/>
      <c r="L27" s="31"/>
      <c r="M27" s="31"/>
      <c r="N27" s="31"/>
      <c r="O27" s="31"/>
    </row>
    <row r="28" spans="6:16" ht="22.5" customHeight="1" x14ac:dyDescent="0.25">
      <c r="G28" s="31"/>
      <c r="H28"/>
      <c r="I28" s="31"/>
      <c r="J28" s="31"/>
      <c r="K28" s="31"/>
      <c r="L28" s="31"/>
      <c r="M28" s="31"/>
      <c r="N28" s="31"/>
      <c r="O28" s="31"/>
    </row>
    <row r="29" spans="6:16" ht="22.5" customHeight="1" x14ac:dyDescent="0.25">
      <c r="G29" s="31"/>
      <c r="H29"/>
      <c r="I29" s="31"/>
      <c r="J29" s="31"/>
      <c r="K29" s="31"/>
      <c r="L29" s="31"/>
      <c r="M29" s="31"/>
      <c r="N29" s="31"/>
      <c r="O29" s="31"/>
    </row>
    <row r="30" spans="6:16" ht="22.5" customHeight="1" x14ac:dyDescent="0.25">
      <c r="H30" s="51"/>
      <c r="I30" s="51"/>
      <c r="J30" s="51"/>
      <c r="K30" s="51"/>
      <c r="L30" s="51"/>
      <c r="M30" s="51"/>
      <c r="N30" s="51"/>
      <c r="O30" s="51"/>
    </row>
    <row r="31" spans="6:16" ht="22.5" customHeight="1" x14ac:dyDescent="0.25">
      <c r="H31" s="50"/>
      <c r="I31" s="50"/>
      <c r="J31" s="50"/>
      <c r="K31" s="50"/>
      <c r="L31" s="50"/>
      <c r="M31" s="50"/>
      <c r="N31" s="50"/>
      <c r="O31" s="50"/>
    </row>
    <row r="33" spans="8:15" ht="22.5" customHeight="1" x14ac:dyDescent="0.25">
      <c r="H33" s="49"/>
      <c r="I33" s="49"/>
      <c r="J33" s="49"/>
      <c r="K33" s="49"/>
      <c r="L33" s="49"/>
      <c r="M33" s="49"/>
      <c r="N33" s="49"/>
      <c r="O33" s="49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paperSize="5"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E8" zoomScale="110" zoomScaleNormal="110" workbookViewId="0">
      <selection activeCell="C796" sqref="C796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52" bestFit="1" customWidth="1"/>
    <col min="8" max="8" width="11.5703125" style="52" bestFit="1" customWidth="1"/>
    <col min="9" max="9" width="18.28515625" style="52" bestFit="1" customWidth="1"/>
    <col min="10" max="13" width="14.85546875" style="52" bestFit="1" customWidth="1"/>
    <col min="14" max="14" width="15.85546875" style="52" bestFit="1" customWidth="1"/>
    <col min="15" max="15" width="16.5703125" style="52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4" t="s">
        <v>729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8" ht="22.5" customHeight="1" x14ac:dyDescent="0.25">
      <c r="A3" s="64" t="s">
        <v>730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8" ht="22.5" customHeight="1" x14ac:dyDescent="0.25">
      <c r="A4" s="67" t="s">
        <v>731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8" ht="22.5" customHeight="1" x14ac:dyDescent="0.35">
      <c r="A5" s="69" t="s">
        <v>1427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8" ht="26.25" customHeight="1" x14ac:dyDescent="0.25">
      <c r="C6" s="54" t="s">
        <v>0</v>
      </c>
      <c r="D6" s="52" t="s">
        <v>1</v>
      </c>
      <c r="E6" s="52" t="s">
        <v>2</v>
      </c>
      <c r="F6" s="52" t="s">
        <v>3</v>
      </c>
      <c r="G6" s="52" t="s">
        <v>4</v>
      </c>
      <c r="J6" s="1"/>
      <c r="K6" s="1"/>
      <c r="L6" s="1"/>
      <c r="N6" s="52" t="s">
        <v>5</v>
      </c>
    </row>
    <row r="7" spans="1:18" ht="33.75" customHeight="1" x14ac:dyDescent="0.25">
      <c r="A7" s="53" t="s">
        <v>879</v>
      </c>
      <c r="B7" s="53" t="s">
        <v>7</v>
      </c>
      <c r="C7" s="53" t="s">
        <v>8</v>
      </c>
      <c r="D7" s="53" t="s">
        <v>9</v>
      </c>
      <c r="E7" s="53" t="s">
        <v>10</v>
      </c>
      <c r="F7" s="53" t="s">
        <v>732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25">
      <c r="A8" s="1">
        <v>1</v>
      </c>
      <c r="B8" s="1" t="s">
        <v>1333</v>
      </c>
      <c r="C8" s="1" t="s">
        <v>739</v>
      </c>
      <c r="D8" s="1" t="s">
        <v>1329</v>
      </c>
      <c r="E8" s="1" t="s">
        <v>1330</v>
      </c>
      <c r="F8" s="1" t="s">
        <v>733</v>
      </c>
      <c r="G8" s="52">
        <v>40000</v>
      </c>
      <c r="H8" s="52">
        <v>0</v>
      </c>
      <c r="I8" s="52">
        <f>+G8+H8</f>
        <v>40000</v>
      </c>
      <c r="J8" s="48">
        <f>+I8*2.87%</f>
        <v>1148</v>
      </c>
      <c r="K8" s="52">
        <v>442.65</v>
      </c>
      <c r="L8" s="52">
        <f>+I8*3.04%</f>
        <v>1216</v>
      </c>
      <c r="M8" s="52">
        <v>25</v>
      </c>
      <c r="N8" s="52">
        <f>+J8+K8+L8+M8</f>
        <v>2831.65</v>
      </c>
      <c r="O8" s="52">
        <f>+I8-N8</f>
        <v>37168.35</v>
      </c>
      <c r="R8" s="17"/>
    </row>
    <row r="9" spans="1:18" ht="22.5" customHeight="1" x14ac:dyDescent="0.25">
      <c r="A9" s="1">
        <v>2</v>
      </c>
      <c r="B9" s="1" t="s">
        <v>1378</v>
      </c>
      <c r="C9" s="1" t="s">
        <v>739</v>
      </c>
      <c r="D9" s="1" t="s">
        <v>1033</v>
      </c>
      <c r="E9" s="1" t="s">
        <v>1330</v>
      </c>
      <c r="F9" s="1" t="s">
        <v>734</v>
      </c>
      <c r="G9" s="52">
        <v>36000</v>
      </c>
      <c r="H9" s="57"/>
      <c r="I9" s="57">
        <f>+G9+H9</f>
        <v>36000</v>
      </c>
      <c r="J9" s="48">
        <f>+I9*2.87%</f>
        <v>1033.2</v>
      </c>
      <c r="K9" s="57"/>
      <c r="L9" s="57">
        <f>+I9*3.04%</f>
        <v>1094.4000000000001</v>
      </c>
      <c r="M9" s="57">
        <v>25</v>
      </c>
      <c r="N9" s="57">
        <f>+J9+K9+L9+M9</f>
        <v>2152.6000000000004</v>
      </c>
      <c r="O9" s="57">
        <f>+I9-N9</f>
        <v>33847.4</v>
      </c>
    </row>
    <row r="11" spans="1:18" ht="22.5" customHeight="1" x14ac:dyDescent="0.25">
      <c r="G11" s="10">
        <f t="shared" ref="G11:M11" si="0">SUM(G8:G9)</f>
        <v>76000</v>
      </c>
      <c r="H11" s="10">
        <f t="shared" si="0"/>
        <v>0</v>
      </c>
      <c r="I11" s="10">
        <f t="shared" si="0"/>
        <v>76000</v>
      </c>
      <c r="J11" s="10">
        <f t="shared" si="0"/>
        <v>2181.1999999999998</v>
      </c>
      <c r="K11" s="10">
        <f t="shared" si="0"/>
        <v>442.65</v>
      </c>
      <c r="L11" s="10">
        <f t="shared" si="0"/>
        <v>2310.4</v>
      </c>
      <c r="M11" s="10">
        <f t="shared" si="0"/>
        <v>50</v>
      </c>
      <c r="N11" s="10">
        <f>SUM(N8:N9)</f>
        <v>4984.25</v>
      </c>
      <c r="O11" s="10">
        <f>SUM(O8:O9)</f>
        <v>71015.75</v>
      </c>
    </row>
    <row r="15" spans="1:18" ht="22.5" customHeight="1" x14ac:dyDescent="0.25">
      <c r="F15" s="12"/>
      <c r="G15" s="12"/>
      <c r="H15" s="12"/>
      <c r="P15" s="17"/>
    </row>
    <row r="16" spans="1:18" ht="22.5" customHeight="1" x14ac:dyDescent="0.25">
      <c r="F16" s="64" t="s">
        <v>1215</v>
      </c>
      <c r="G16" s="64"/>
      <c r="H16" s="64"/>
    </row>
    <row r="17" spans="6:15" ht="22.5" customHeight="1" x14ac:dyDescent="0.25">
      <c r="F17" s="65" t="s">
        <v>878</v>
      </c>
      <c r="G17" s="65"/>
      <c r="H17" s="65"/>
    </row>
    <row r="19" spans="6:15" ht="22.5" customHeight="1" x14ac:dyDescent="0.25">
      <c r="G19" s="31"/>
      <c r="H19"/>
      <c r="I19" s="31"/>
      <c r="J19" s="31"/>
      <c r="K19" s="31"/>
      <c r="L19" s="31"/>
      <c r="M19" s="31"/>
      <c r="N19" s="31"/>
      <c r="O19" s="31"/>
    </row>
    <row r="20" spans="6:15" ht="22.5" customHeight="1" x14ac:dyDescent="0.25">
      <c r="G20" s="31"/>
      <c r="H20"/>
      <c r="I20" s="31"/>
      <c r="J20" s="31"/>
      <c r="K20" s="31"/>
      <c r="L20" s="31"/>
      <c r="M20" s="31"/>
      <c r="N20" s="31"/>
      <c r="O20" s="31"/>
    </row>
    <row r="21" spans="6:15" ht="22.5" customHeight="1" x14ac:dyDescent="0.25">
      <c r="G21" s="31"/>
      <c r="H21"/>
      <c r="I21" s="31"/>
      <c r="J21" s="31"/>
      <c r="K21" s="31"/>
      <c r="L21" s="31"/>
      <c r="M21" s="31"/>
      <c r="N21" s="31"/>
      <c r="O21" s="31"/>
    </row>
  </sheetData>
  <mergeCells count="6">
    <mergeCell ref="A2:O2"/>
    <mergeCell ref="A3:O3"/>
    <mergeCell ref="A4:O4"/>
    <mergeCell ref="A5:O5"/>
    <mergeCell ref="F16:H16"/>
    <mergeCell ref="F17:H17"/>
  </mergeCells>
  <pageMargins left="0.7" right="0.7" top="0.75" bottom="0.75" header="0.3" footer="0.3"/>
  <pageSetup paperSize="5" scale="56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opLeftCell="D8" zoomScale="110" zoomScaleNormal="110" workbookViewId="0">
      <selection activeCell="C796" sqref="C796"/>
    </sheetView>
  </sheetViews>
  <sheetFormatPr baseColWidth="10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18.85546875" style="1" customWidth="1"/>
    <col min="5" max="5" width="14.42578125" style="1" customWidth="1"/>
    <col min="6" max="6" width="12.42578125" style="1" customWidth="1"/>
    <col min="7" max="7" width="18.28515625" style="20" bestFit="1" customWidth="1"/>
    <col min="8" max="8" width="11.5703125" style="20" bestFit="1" customWidth="1"/>
    <col min="9" max="9" width="18.28515625" style="20" bestFit="1" customWidth="1"/>
    <col min="10" max="10" width="11.85546875" style="20" customWidth="1"/>
    <col min="11" max="11" width="12.7109375" style="20" customWidth="1"/>
    <col min="12" max="12" width="12.42578125" style="20" customWidth="1"/>
    <col min="13" max="13" width="14.85546875" style="20" bestFit="1" customWidth="1"/>
    <col min="14" max="14" width="15.85546875" style="20" bestFit="1" customWidth="1"/>
    <col min="15" max="15" width="13.140625" style="20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4" t="s">
        <v>729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22.5" customHeight="1" x14ac:dyDescent="0.25">
      <c r="A3" s="64" t="s">
        <v>730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22.5" customHeight="1" x14ac:dyDescent="0.25">
      <c r="A4" s="67" t="s">
        <v>731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22.5" customHeight="1" x14ac:dyDescent="0.35">
      <c r="A5" s="69" t="s">
        <v>1428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26.25" customHeight="1" x14ac:dyDescent="0.25">
      <c r="C6" s="23" t="s">
        <v>0</v>
      </c>
      <c r="D6" s="20" t="s">
        <v>1</v>
      </c>
      <c r="E6" s="20" t="s">
        <v>2</v>
      </c>
      <c r="F6" s="20" t="s">
        <v>3</v>
      </c>
      <c r="G6" s="20" t="s">
        <v>4</v>
      </c>
      <c r="J6" s="1"/>
      <c r="K6" s="1"/>
      <c r="L6" s="1"/>
      <c r="N6" s="20" t="s">
        <v>5</v>
      </c>
    </row>
    <row r="7" spans="1:15" ht="33.75" customHeight="1" x14ac:dyDescent="0.25">
      <c r="A7" s="22" t="s">
        <v>879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732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57</v>
      </c>
      <c r="C8" s="4" t="s">
        <v>926</v>
      </c>
      <c r="D8" s="4" t="s">
        <v>1069</v>
      </c>
      <c r="E8" s="4" t="s">
        <v>1067</v>
      </c>
      <c r="F8" s="1" t="s">
        <v>1072</v>
      </c>
      <c r="G8" s="20">
        <v>20000</v>
      </c>
      <c r="H8" s="20">
        <v>0</v>
      </c>
      <c r="I8" s="20">
        <f>+G8+H8</f>
        <v>20000</v>
      </c>
      <c r="J8" s="20">
        <f>+I8*2.87%</f>
        <v>574</v>
      </c>
      <c r="K8" s="20">
        <v>4384.6400000000003</v>
      </c>
      <c r="L8" s="20">
        <f>+I8*3.04%</f>
        <v>608</v>
      </c>
      <c r="M8" s="20">
        <v>0</v>
      </c>
      <c r="N8" s="20">
        <f>+J8+K8+L8+M8</f>
        <v>5566.64</v>
      </c>
      <c r="O8" s="20">
        <f>+I8-N8</f>
        <v>14433.36</v>
      </c>
    </row>
    <row r="9" spans="1:15" ht="36" customHeight="1" x14ac:dyDescent="0.25">
      <c r="A9" s="1">
        <v>2</v>
      </c>
      <c r="B9" s="4" t="s">
        <v>145</v>
      </c>
      <c r="C9" s="4" t="s">
        <v>134</v>
      </c>
      <c r="D9" s="4" t="s">
        <v>1070</v>
      </c>
      <c r="E9" s="1" t="s">
        <v>1067</v>
      </c>
      <c r="F9" s="1" t="s">
        <v>734</v>
      </c>
      <c r="G9" s="20">
        <v>20000</v>
      </c>
      <c r="H9" s="20">
        <v>0</v>
      </c>
      <c r="I9" s="20">
        <f>+G9+H9</f>
        <v>20000</v>
      </c>
      <c r="J9" s="20">
        <f>+I9*2.87%</f>
        <v>574</v>
      </c>
      <c r="K9" s="20">
        <v>3514.48</v>
      </c>
      <c r="L9" s="20">
        <f>+I9*3.04%</f>
        <v>608</v>
      </c>
      <c r="M9" s="20">
        <v>0</v>
      </c>
      <c r="N9" s="20">
        <f>+J9+K9+L9+M9</f>
        <v>4696.4799999999996</v>
      </c>
      <c r="O9" s="20">
        <f>+I9-N9</f>
        <v>15303.52</v>
      </c>
    </row>
    <row r="10" spans="1:15" ht="32.25" customHeight="1" x14ac:dyDescent="0.25">
      <c r="A10" s="1">
        <v>3</v>
      </c>
      <c r="B10" s="4" t="s">
        <v>159</v>
      </c>
      <c r="C10" s="4" t="s">
        <v>134</v>
      </c>
      <c r="D10" s="4" t="s">
        <v>1071</v>
      </c>
      <c r="E10" s="1" t="s">
        <v>1067</v>
      </c>
      <c r="F10" s="1" t="s">
        <v>733</v>
      </c>
      <c r="G10" s="20">
        <v>30000</v>
      </c>
      <c r="H10" s="20">
        <v>0</v>
      </c>
      <c r="I10" s="20">
        <f>+G10+H10</f>
        <v>30000</v>
      </c>
      <c r="J10" s="20">
        <f>+I10*2.87%</f>
        <v>861</v>
      </c>
      <c r="K10" s="20">
        <v>5546.87</v>
      </c>
      <c r="L10" s="20">
        <f>+I10*3.04%</f>
        <v>912</v>
      </c>
      <c r="M10" s="20">
        <v>0</v>
      </c>
      <c r="N10" s="20">
        <f>+J10+K10+L10+M10</f>
        <v>7319.87</v>
      </c>
      <c r="O10" s="20">
        <f>+I10-N10</f>
        <v>22680.13</v>
      </c>
    </row>
    <row r="11" spans="1:15" ht="34.5" customHeight="1" x14ac:dyDescent="0.25">
      <c r="A11" s="1">
        <v>4</v>
      </c>
      <c r="B11" s="4" t="s">
        <v>70</v>
      </c>
      <c r="C11" s="4" t="s">
        <v>1115</v>
      </c>
      <c r="D11" s="4" t="s">
        <v>27</v>
      </c>
      <c r="E11" s="1" t="s">
        <v>1067</v>
      </c>
      <c r="F11" s="1" t="s">
        <v>733</v>
      </c>
      <c r="G11" s="20">
        <v>15000</v>
      </c>
      <c r="H11" s="20">
        <v>0</v>
      </c>
      <c r="I11" s="20">
        <f>+G11+H11</f>
        <v>15000</v>
      </c>
      <c r="J11" s="20">
        <f>+I11*2.87%</f>
        <v>430.5</v>
      </c>
      <c r="K11" s="20">
        <v>2573.58</v>
      </c>
      <c r="L11" s="20">
        <f>+I11*3.04%</f>
        <v>456</v>
      </c>
      <c r="M11" s="20">
        <v>0</v>
      </c>
      <c r="N11" s="20">
        <f>+J11+K11+L11+M11</f>
        <v>3460.08</v>
      </c>
      <c r="O11" s="20">
        <f>+I11-N11</f>
        <v>11539.92</v>
      </c>
    </row>
    <row r="12" spans="1:15" ht="22.5" customHeight="1" x14ac:dyDescent="0.25">
      <c r="C12" s="4"/>
    </row>
    <row r="14" spans="1:15" ht="22.5" customHeight="1" x14ac:dyDescent="0.25">
      <c r="G14" s="10">
        <f>SUM(G8:G13)</f>
        <v>85000</v>
      </c>
      <c r="H14" s="10">
        <f t="shared" ref="H14:O14" si="0">SUM(H8:H13)</f>
        <v>0</v>
      </c>
      <c r="I14" s="10">
        <f>SUM(I8:I13)</f>
        <v>85000</v>
      </c>
      <c r="J14" s="10">
        <f>SUM(J8:J13)</f>
        <v>2439.5</v>
      </c>
      <c r="K14" s="10">
        <f>SUM(K8:K13)</f>
        <v>16019.570000000002</v>
      </c>
      <c r="L14" s="10">
        <f t="shared" si="0"/>
        <v>2584</v>
      </c>
      <c r="M14" s="10">
        <f t="shared" si="0"/>
        <v>0</v>
      </c>
      <c r="N14" s="10">
        <f t="shared" si="0"/>
        <v>21043.07</v>
      </c>
      <c r="O14" s="10">
        <f t="shared" si="0"/>
        <v>63956.93</v>
      </c>
    </row>
    <row r="18" spans="3:8" ht="22.5" customHeight="1" x14ac:dyDescent="0.25">
      <c r="F18" s="12"/>
      <c r="G18" s="12"/>
      <c r="H18" s="12"/>
    </row>
    <row r="19" spans="3:8" ht="22.5" customHeight="1" x14ac:dyDescent="0.25">
      <c r="C19" s="17"/>
      <c r="F19" s="64" t="s">
        <v>1215</v>
      </c>
      <c r="G19" s="64"/>
      <c r="H19" s="64"/>
    </row>
    <row r="20" spans="3:8" ht="22.5" customHeight="1" x14ac:dyDescent="0.25">
      <c r="F20" s="70" t="s">
        <v>878</v>
      </c>
      <c r="G20" s="70"/>
      <c r="H20" s="70"/>
    </row>
  </sheetData>
  <mergeCells count="6">
    <mergeCell ref="A2:O2"/>
    <mergeCell ref="A3:O3"/>
    <mergeCell ref="A4:O4"/>
    <mergeCell ref="A5:O5"/>
    <mergeCell ref="F19:H19"/>
    <mergeCell ref="F20:H20"/>
  </mergeCells>
  <pageMargins left="0.7" right="0.7" top="0.75" bottom="0.75" header="0.3" footer="0.3"/>
  <pageSetup paperSize="5" scale="63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E30" zoomScale="110" zoomScaleNormal="110" workbookViewId="0">
      <selection activeCell="C796" sqref="C796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0" bestFit="1" customWidth="1"/>
    <col min="8" max="8" width="11.5703125" style="20" bestFit="1" customWidth="1"/>
    <col min="9" max="9" width="18.28515625" style="20" bestFit="1" customWidth="1"/>
    <col min="10" max="13" width="14.85546875" style="20" bestFit="1" customWidth="1"/>
    <col min="14" max="14" width="15.85546875" style="20" bestFit="1" customWidth="1"/>
    <col min="15" max="15" width="16.5703125" style="20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4" t="s">
        <v>729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22.5" customHeight="1" x14ac:dyDescent="0.25">
      <c r="A3" s="64" t="s">
        <v>730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22.5" customHeight="1" x14ac:dyDescent="0.25">
      <c r="A4" s="67" t="s">
        <v>731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22.5" customHeight="1" x14ac:dyDescent="0.35">
      <c r="A5" s="69" t="s">
        <v>1429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26.25" customHeight="1" x14ac:dyDescent="0.25">
      <c r="C6" s="23" t="s">
        <v>0</v>
      </c>
      <c r="D6" s="20" t="s">
        <v>1</v>
      </c>
      <c r="E6" s="20" t="s">
        <v>2</v>
      </c>
      <c r="F6" s="20" t="s">
        <v>3</v>
      </c>
      <c r="G6" s="20" t="s">
        <v>4</v>
      </c>
      <c r="J6" s="1"/>
      <c r="K6" s="1"/>
      <c r="L6" s="1"/>
      <c r="N6" s="20" t="s">
        <v>5</v>
      </c>
    </row>
    <row r="7" spans="1:15" ht="33.75" customHeight="1" x14ac:dyDescent="0.25">
      <c r="A7" s="22" t="s">
        <v>879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732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64</v>
      </c>
      <c r="C8" s="4" t="s">
        <v>1131</v>
      </c>
      <c r="D8" s="4" t="s">
        <v>1033</v>
      </c>
      <c r="E8" s="1" t="s">
        <v>1075</v>
      </c>
      <c r="F8" s="1" t="s">
        <v>734</v>
      </c>
      <c r="G8" s="20">
        <v>8750</v>
      </c>
      <c r="H8" s="20">
        <v>0</v>
      </c>
      <c r="I8" s="20">
        <f>+G8+H8</f>
        <v>8750</v>
      </c>
      <c r="J8" s="20">
        <f>+I8*2.87%</f>
        <v>251.125</v>
      </c>
      <c r="K8" s="20">
        <v>0</v>
      </c>
      <c r="L8" s="20">
        <f t="shared" ref="L8:L29" si="0">+I8*3.04%</f>
        <v>266</v>
      </c>
      <c r="M8" s="20">
        <v>0</v>
      </c>
      <c r="N8" s="20">
        <f>+J8+K8+L8+M8</f>
        <v>517.125</v>
      </c>
      <c r="O8" s="20">
        <f>+I8-N8</f>
        <v>8232.875</v>
      </c>
    </row>
    <row r="9" spans="1:15" ht="33.75" customHeight="1" x14ac:dyDescent="0.25">
      <c r="A9" s="1">
        <v>2</v>
      </c>
      <c r="B9" s="4" t="s">
        <v>283</v>
      </c>
      <c r="C9" s="4" t="s">
        <v>1131</v>
      </c>
      <c r="D9" s="4" t="s">
        <v>1207</v>
      </c>
      <c r="E9" s="1" t="s">
        <v>1075</v>
      </c>
      <c r="F9" s="1" t="s">
        <v>733</v>
      </c>
      <c r="G9" s="26">
        <v>17950</v>
      </c>
      <c r="H9" s="26">
        <v>0</v>
      </c>
      <c r="I9" s="26">
        <v>17950</v>
      </c>
      <c r="J9" s="50">
        <f t="shared" ref="J9:J29" si="1">+I9*2.87%</f>
        <v>515.16499999999996</v>
      </c>
      <c r="K9" s="26">
        <v>204.54</v>
      </c>
      <c r="L9" s="51">
        <f t="shared" si="0"/>
        <v>545.67999999999995</v>
      </c>
      <c r="M9" s="26">
        <v>0</v>
      </c>
      <c r="N9" s="52">
        <f t="shared" ref="N9:N30" si="2">+J9+K9+L9+M9</f>
        <v>1265.3849999999998</v>
      </c>
      <c r="O9" s="52">
        <f t="shared" ref="O9:O30" si="3">+I9-N9</f>
        <v>16684.615000000002</v>
      </c>
    </row>
    <row r="10" spans="1:15" ht="33.75" customHeight="1" x14ac:dyDescent="0.25">
      <c r="A10" s="1">
        <v>3</v>
      </c>
      <c r="B10" s="4" t="s">
        <v>126</v>
      </c>
      <c r="C10" s="4" t="s">
        <v>1129</v>
      </c>
      <c r="D10" s="4" t="s">
        <v>1068</v>
      </c>
      <c r="E10" s="1" t="s">
        <v>1075</v>
      </c>
      <c r="F10" s="1" t="s">
        <v>734</v>
      </c>
      <c r="G10" s="52">
        <v>20000</v>
      </c>
      <c r="H10" s="52">
        <v>0</v>
      </c>
      <c r="I10" s="52">
        <f>+G10+H10</f>
        <v>20000</v>
      </c>
      <c r="J10" s="52">
        <f>+I10*2.87%</f>
        <v>574</v>
      </c>
      <c r="K10" s="52">
        <v>1148.33</v>
      </c>
      <c r="L10" s="52">
        <f t="shared" si="0"/>
        <v>608</v>
      </c>
      <c r="M10" s="52">
        <v>0</v>
      </c>
      <c r="N10" s="52">
        <f t="shared" si="2"/>
        <v>2330.33</v>
      </c>
      <c r="O10" s="52">
        <f t="shared" si="3"/>
        <v>17669.669999999998</v>
      </c>
    </row>
    <row r="11" spans="1:15" ht="33.75" customHeight="1" x14ac:dyDescent="0.25">
      <c r="A11" s="1">
        <v>4</v>
      </c>
      <c r="B11" s="4" t="s">
        <v>1318</v>
      </c>
      <c r="C11" s="4" t="s">
        <v>1129</v>
      </c>
      <c r="D11" s="4" t="s">
        <v>1068</v>
      </c>
      <c r="E11" s="1" t="s">
        <v>1075</v>
      </c>
      <c r="F11" s="1" t="s">
        <v>734</v>
      </c>
      <c r="G11" s="52">
        <v>15000</v>
      </c>
      <c r="H11" s="52">
        <v>0</v>
      </c>
      <c r="I11" s="52">
        <f>+G11+H11</f>
        <v>15000</v>
      </c>
      <c r="J11" s="52">
        <f>+I11*2.87%</f>
        <v>430.5</v>
      </c>
      <c r="K11" s="52">
        <v>2338.35</v>
      </c>
      <c r="L11" s="52">
        <f t="shared" si="0"/>
        <v>456</v>
      </c>
      <c r="M11" s="52">
        <v>0</v>
      </c>
      <c r="N11" s="52">
        <f t="shared" si="2"/>
        <v>3224.85</v>
      </c>
      <c r="O11" s="52">
        <f t="shared" si="3"/>
        <v>11775.15</v>
      </c>
    </row>
    <row r="12" spans="1:15" ht="33.75" customHeight="1" x14ac:dyDescent="0.25">
      <c r="A12" s="1">
        <v>5</v>
      </c>
      <c r="B12" s="4" t="s">
        <v>113</v>
      </c>
      <c r="C12" s="4" t="s">
        <v>1147</v>
      </c>
      <c r="D12" s="4" t="s">
        <v>1331</v>
      </c>
      <c r="E12" s="1" t="s">
        <v>1075</v>
      </c>
      <c r="F12" s="1" t="s">
        <v>734</v>
      </c>
      <c r="G12" s="52">
        <v>40000</v>
      </c>
      <c r="H12" s="52">
        <v>0</v>
      </c>
      <c r="I12" s="52">
        <v>40000</v>
      </c>
      <c r="J12" s="52">
        <f>+I12*2.87%</f>
        <v>1148</v>
      </c>
      <c r="K12" s="52">
        <v>8618.69</v>
      </c>
      <c r="L12" s="52">
        <f>+I12*3.04%</f>
        <v>1216</v>
      </c>
      <c r="M12" s="52">
        <v>0</v>
      </c>
      <c r="N12" s="52">
        <f t="shared" si="2"/>
        <v>10982.69</v>
      </c>
      <c r="O12" s="52">
        <f t="shared" si="3"/>
        <v>29017.309999999998</v>
      </c>
    </row>
    <row r="13" spans="1:15" ht="39" customHeight="1" x14ac:dyDescent="0.25">
      <c r="A13" s="1">
        <v>6</v>
      </c>
      <c r="B13" s="4" t="s">
        <v>293</v>
      </c>
      <c r="C13" s="4" t="s">
        <v>134</v>
      </c>
      <c r="D13" s="1" t="s">
        <v>1073</v>
      </c>
      <c r="E13" s="1" t="s">
        <v>1075</v>
      </c>
      <c r="F13" s="1" t="s">
        <v>734</v>
      </c>
      <c r="G13" s="20">
        <v>70000</v>
      </c>
      <c r="H13" s="20">
        <v>0</v>
      </c>
      <c r="I13" s="20">
        <f>+G13+H13</f>
        <v>70000</v>
      </c>
      <c r="J13" s="50">
        <f t="shared" si="1"/>
        <v>2009</v>
      </c>
      <c r="K13" s="20">
        <v>14955.87</v>
      </c>
      <c r="L13" s="51">
        <f t="shared" si="0"/>
        <v>2128</v>
      </c>
      <c r="M13" s="20">
        <v>0</v>
      </c>
      <c r="N13" s="52">
        <f t="shared" si="2"/>
        <v>19092.870000000003</v>
      </c>
      <c r="O13" s="52">
        <f t="shared" si="3"/>
        <v>50907.13</v>
      </c>
    </row>
    <row r="14" spans="1:15" ht="35.25" customHeight="1" x14ac:dyDescent="0.25">
      <c r="A14" s="1">
        <v>7</v>
      </c>
      <c r="B14" s="4" t="s">
        <v>264</v>
      </c>
      <c r="C14" s="4" t="s">
        <v>1132</v>
      </c>
      <c r="D14" s="4" t="s">
        <v>1074</v>
      </c>
      <c r="E14" s="1" t="s">
        <v>1075</v>
      </c>
      <c r="F14" s="1" t="s">
        <v>734</v>
      </c>
      <c r="G14" s="20">
        <v>20000</v>
      </c>
      <c r="H14" s="20">
        <v>0</v>
      </c>
      <c r="I14" s="20">
        <f>+G14+H14</f>
        <v>20000</v>
      </c>
      <c r="J14" s="50">
        <f t="shared" si="1"/>
        <v>574</v>
      </c>
      <c r="K14" s="20">
        <v>3355.73</v>
      </c>
      <c r="L14" s="51">
        <f t="shared" si="0"/>
        <v>608</v>
      </c>
      <c r="M14" s="20">
        <v>0</v>
      </c>
      <c r="N14" s="52">
        <f t="shared" si="2"/>
        <v>4537.7299999999996</v>
      </c>
      <c r="O14" s="52">
        <f t="shared" si="3"/>
        <v>15462.27</v>
      </c>
    </row>
    <row r="15" spans="1:15" ht="36" customHeight="1" x14ac:dyDescent="0.25">
      <c r="A15" s="1">
        <v>8</v>
      </c>
      <c r="B15" s="4" t="s">
        <v>551</v>
      </c>
      <c r="C15" s="4" t="s">
        <v>1133</v>
      </c>
      <c r="D15" s="1" t="s">
        <v>1074</v>
      </c>
      <c r="E15" s="1" t="s">
        <v>1075</v>
      </c>
      <c r="F15" s="1" t="s">
        <v>733</v>
      </c>
      <c r="G15" s="20">
        <v>20000</v>
      </c>
      <c r="H15" s="20">
        <v>0</v>
      </c>
      <c r="I15" s="20">
        <f>+G15+H15</f>
        <v>20000</v>
      </c>
      <c r="J15" s="50">
        <f t="shared" si="1"/>
        <v>574</v>
      </c>
      <c r="K15" s="20">
        <v>3514.48</v>
      </c>
      <c r="L15" s="51">
        <f t="shared" si="0"/>
        <v>608</v>
      </c>
      <c r="M15" s="20">
        <v>0</v>
      </c>
      <c r="N15" s="52">
        <f t="shared" si="2"/>
        <v>4696.4799999999996</v>
      </c>
      <c r="O15" s="52">
        <f t="shared" si="3"/>
        <v>15303.52</v>
      </c>
    </row>
    <row r="16" spans="1:15" ht="60" x14ac:dyDescent="0.25">
      <c r="A16" s="1">
        <v>9</v>
      </c>
      <c r="B16" s="4" t="s">
        <v>26</v>
      </c>
      <c r="C16" s="4" t="s">
        <v>1134</v>
      </c>
      <c r="D16" s="1" t="s">
        <v>1135</v>
      </c>
      <c r="E16" s="1" t="s">
        <v>1075</v>
      </c>
      <c r="F16" s="1" t="s">
        <v>734</v>
      </c>
      <c r="G16" s="20">
        <v>20000</v>
      </c>
      <c r="H16" s="20">
        <v>0</v>
      </c>
      <c r="I16" s="20">
        <v>20000</v>
      </c>
      <c r="J16" s="50">
        <f t="shared" si="1"/>
        <v>574</v>
      </c>
      <c r="K16" s="20">
        <v>3514.48</v>
      </c>
      <c r="L16" s="51">
        <f t="shared" si="0"/>
        <v>608</v>
      </c>
      <c r="M16" s="20">
        <v>0</v>
      </c>
      <c r="N16" s="52">
        <f t="shared" si="2"/>
        <v>4696.4799999999996</v>
      </c>
      <c r="O16" s="52">
        <f t="shared" si="3"/>
        <v>15303.52</v>
      </c>
    </row>
    <row r="17" spans="1:15" ht="30" x14ac:dyDescent="0.25">
      <c r="A17" s="1">
        <v>10</v>
      </c>
      <c r="B17" s="4" t="s">
        <v>1253</v>
      </c>
      <c r="C17" s="4" t="s">
        <v>1024</v>
      </c>
      <c r="D17" s="1" t="s">
        <v>1254</v>
      </c>
      <c r="E17" s="1" t="s">
        <v>1075</v>
      </c>
      <c r="F17" s="1" t="s">
        <v>734</v>
      </c>
      <c r="G17" s="39">
        <v>60000</v>
      </c>
      <c r="H17" s="39"/>
      <c r="I17" s="39">
        <v>60000</v>
      </c>
      <c r="J17" s="50">
        <f t="shared" si="1"/>
        <v>1722</v>
      </c>
      <c r="K17" s="39">
        <v>11662.72</v>
      </c>
      <c r="L17" s="51">
        <f t="shared" si="0"/>
        <v>1824</v>
      </c>
      <c r="M17" s="39">
        <v>0</v>
      </c>
      <c r="N17" s="52">
        <f t="shared" si="2"/>
        <v>15208.72</v>
      </c>
      <c r="O17" s="52">
        <f t="shared" si="3"/>
        <v>44791.28</v>
      </c>
    </row>
    <row r="18" spans="1:15" ht="45" x14ac:dyDescent="0.25">
      <c r="A18" s="1">
        <v>11</v>
      </c>
      <c r="B18" s="4" t="s">
        <v>1269</v>
      </c>
      <c r="C18" s="4" t="s">
        <v>1271</v>
      </c>
      <c r="D18" s="1" t="s">
        <v>1270</v>
      </c>
      <c r="E18" s="1" t="s">
        <v>1075</v>
      </c>
      <c r="F18" s="1" t="s">
        <v>734</v>
      </c>
      <c r="G18" s="50">
        <v>30000</v>
      </c>
      <c r="H18" s="50">
        <v>0</v>
      </c>
      <c r="I18" s="50">
        <v>30000</v>
      </c>
      <c r="J18" s="50">
        <f t="shared" si="1"/>
        <v>861</v>
      </c>
      <c r="K18" s="50">
        <v>5546.87</v>
      </c>
      <c r="L18" s="51">
        <f t="shared" si="0"/>
        <v>912</v>
      </c>
      <c r="M18" s="50">
        <v>0</v>
      </c>
      <c r="N18" s="52">
        <f t="shared" si="2"/>
        <v>7319.87</v>
      </c>
      <c r="O18" s="52">
        <f t="shared" si="3"/>
        <v>22680.13</v>
      </c>
    </row>
    <row r="19" spans="1:15" ht="35.25" customHeight="1" x14ac:dyDescent="0.25">
      <c r="A19" s="1">
        <v>12</v>
      </c>
      <c r="B19" s="4" t="s">
        <v>1136</v>
      </c>
      <c r="C19" s="4" t="s">
        <v>994</v>
      </c>
      <c r="D19" s="1" t="s">
        <v>1137</v>
      </c>
      <c r="E19" s="1" t="s">
        <v>1075</v>
      </c>
      <c r="F19" s="1" t="s">
        <v>733</v>
      </c>
      <c r="G19" s="20">
        <v>60000</v>
      </c>
      <c r="H19" s="20">
        <v>0</v>
      </c>
      <c r="I19" s="20">
        <f t="shared" ref="I19:I26" si="4">+G19+H19</f>
        <v>60000</v>
      </c>
      <c r="J19" s="50">
        <f t="shared" si="1"/>
        <v>1722</v>
      </c>
      <c r="K19" s="20">
        <v>11662.72</v>
      </c>
      <c r="L19" s="51">
        <f t="shared" si="0"/>
        <v>1824</v>
      </c>
      <c r="M19" s="20">
        <v>0</v>
      </c>
      <c r="N19" s="52">
        <f t="shared" si="2"/>
        <v>15208.72</v>
      </c>
      <c r="O19" s="52">
        <f t="shared" si="3"/>
        <v>44791.28</v>
      </c>
    </row>
    <row r="20" spans="1:15" ht="34.5" customHeight="1" x14ac:dyDescent="0.25">
      <c r="A20" s="1">
        <v>13</v>
      </c>
      <c r="B20" s="1" t="s">
        <v>390</v>
      </c>
      <c r="C20" s="4" t="s">
        <v>1115</v>
      </c>
      <c r="D20" s="1" t="s">
        <v>1138</v>
      </c>
      <c r="E20" s="1" t="s">
        <v>1075</v>
      </c>
      <c r="F20" s="1" t="s">
        <v>734</v>
      </c>
      <c r="G20" s="20">
        <v>60000</v>
      </c>
      <c r="H20" s="20">
        <v>0</v>
      </c>
      <c r="I20" s="20">
        <f t="shared" si="4"/>
        <v>60000</v>
      </c>
      <c r="J20" s="50">
        <f t="shared" si="1"/>
        <v>1722</v>
      </c>
      <c r="K20" s="20">
        <v>12603.62</v>
      </c>
      <c r="L20" s="51">
        <f t="shared" si="0"/>
        <v>1824</v>
      </c>
      <c r="M20" s="20">
        <v>0</v>
      </c>
      <c r="N20" s="52">
        <f t="shared" si="2"/>
        <v>16149.62</v>
      </c>
      <c r="O20" s="52">
        <f t="shared" si="3"/>
        <v>43850.38</v>
      </c>
    </row>
    <row r="21" spans="1:15" ht="32.25" customHeight="1" x14ac:dyDescent="0.25">
      <c r="A21" s="1">
        <v>14</v>
      </c>
      <c r="B21" s="1" t="s">
        <v>22</v>
      </c>
      <c r="C21" s="4" t="s">
        <v>1139</v>
      </c>
      <c r="D21" s="1" t="s">
        <v>1140</v>
      </c>
      <c r="E21" s="1" t="s">
        <v>1075</v>
      </c>
      <c r="F21" s="1" t="s">
        <v>733</v>
      </c>
      <c r="G21" s="20">
        <v>30000</v>
      </c>
      <c r="H21" s="20">
        <v>0</v>
      </c>
      <c r="I21" s="20">
        <f t="shared" si="4"/>
        <v>30000</v>
      </c>
      <c r="J21" s="50">
        <f t="shared" si="1"/>
        <v>861</v>
      </c>
      <c r="K21" s="20">
        <v>7056.75</v>
      </c>
      <c r="L21" s="51">
        <f t="shared" si="0"/>
        <v>912</v>
      </c>
      <c r="M21" s="20">
        <v>0</v>
      </c>
      <c r="N21" s="52">
        <f t="shared" si="2"/>
        <v>8829.75</v>
      </c>
      <c r="O21" s="52">
        <f t="shared" si="3"/>
        <v>21170.25</v>
      </c>
    </row>
    <row r="22" spans="1:15" ht="30" x14ac:dyDescent="0.25">
      <c r="A22" s="1">
        <v>15</v>
      </c>
      <c r="B22" s="1" t="s">
        <v>655</v>
      </c>
      <c r="C22" s="1" t="s">
        <v>1032</v>
      </c>
      <c r="D22" s="1" t="s">
        <v>1141</v>
      </c>
      <c r="E22" s="1" t="s">
        <v>1075</v>
      </c>
      <c r="F22" s="1" t="s">
        <v>733</v>
      </c>
      <c r="G22" s="20">
        <v>60000</v>
      </c>
      <c r="H22" s="20">
        <v>0</v>
      </c>
      <c r="I22" s="20">
        <f t="shared" si="4"/>
        <v>60000</v>
      </c>
      <c r="J22" s="50">
        <f t="shared" si="1"/>
        <v>1722</v>
      </c>
      <c r="K22" s="20">
        <v>12286.14</v>
      </c>
      <c r="L22" s="51">
        <f t="shared" si="0"/>
        <v>1824</v>
      </c>
      <c r="M22" s="20">
        <v>0</v>
      </c>
      <c r="N22" s="52">
        <f t="shared" si="2"/>
        <v>15832.14</v>
      </c>
      <c r="O22" s="52">
        <f t="shared" si="3"/>
        <v>44167.86</v>
      </c>
    </row>
    <row r="23" spans="1:15" ht="36" customHeight="1" x14ac:dyDescent="0.25">
      <c r="A23" s="1">
        <v>16</v>
      </c>
      <c r="B23" s="1" t="s">
        <v>605</v>
      </c>
      <c r="C23" s="1" t="s">
        <v>1114</v>
      </c>
      <c r="D23" s="1" t="s">
        <v>1142</v>
      </c>
      <c r="E23" s="1" t="s">
        <v>1075</v>
      </c>
      <c r="F23" s="1" t="s">
        <v>733</v>
      </c>
      <c r="G23" s="20">
        <v>60000</v>
      </c>
      <c r="H23" s="20">
        <v>0</v>
      </c>
      <c r="I23" s="20">
        <f t="shared" si="4"/>
        <v>60000</v>
      </c>
      <c r="J23" s="50">
        <f t="shared" si="1"/>
        <v>1722</v>
      </c>
      <c r="K23" s="20">
        <v>12444.88</v>
      </c>
      <c r="L23" s="51">
        <f t="shared" si="0"/>
        <v>1824</v>
      </c>
      <c r="M23" s="20">
        <v>0</v>
      </c>
      <c r="N23" s="52">
        <f t="shared" si="2"/>
        <v>15990.88</v>
      </c>
      <c r="O23" s="52">
        <f t="shared" si="3"/>
        <v>44009.120000000003</v>
      </c>
    </row>
    <row r="24" spans="1:15" ht="36" customHeight="1" x14ac:dyDescent="0.25">
      <c r="A24" s="1">
        <v>17</v>
      </c>
      <c r="B24" s="4" t="s">
        <v>536</v>
      </c>
      <c r="C24" s="4" t="s">
        <v>1114</v>
      </c>
      <c r="D24" s="4" t="s">
        <v>1011</v>
      </c>
      <c r="E24" s="1" t="s">
        <v>1075</v>
      </c>
      <c r="F24" s="1" t="s">
        <v>734</v>
      </c>
      <c r="G24" s="20">
        <v>24000</v>
      </c>
      <c r="H24" s="20">
        <v>0</v>
      </c>
      <c r="I24" s="20">
        <f t="shared" si="4"/>
        <v>24000</v>
      </c>
      <c r="J24" s="50">
        <f t="shared" si="1"/>
        <v>688.8</v>
      </c>
      <c r="K24" s="20">
        <v>0</v>
      </c>
      <c r="L24" s="51">
        <f t="shared" si="0"/>
        <v>729.6</v>
      </c>
      <c r="M24" s="20">
        <v>0</v>
      </c>
      <c r="N24" s="52">
        <f t="shared" si="2"/>
        <v>1418.4</v>
      </c>
      <c r="O24" s="52">
        <f t="shared" si="3"/>
        <v>22581.599999999999</v>
      </c>
    </row>
    <row r="25" spans="1:15" ht="36" customHeight="1" x14ac:dyDescent="0.25">
      <c r="A25" s="1">
        <v>18</v>
      </c>
      <c r="B25" s="4" t="s">
        <v>997</v>
      </c>
      <c r="C25" s="4" t="s">
        <v>1114</v>
      </c>
      <c r="D25" s="4" t="s">
        <v>90</v>
      </c>
      <c r="E25" s="1" t="s">
        <v>1075</v>
      </c>
      <c r="F25" s="1" t="s">
        <v>733</v>
      </c>
      <c r="G25" s="51">
        <v>20000</v>
      </c>
      <c r="H25" s="51">
        <v>0</v>
      </c>
      <c r="I25" s="51">
        <f t="shared" si="4"/>
        <v>20000</v>
      </c>
      <c r="J25" s="51">
        <f t="shared" si="1"/>
        <v>574</v>
      </c>
      <c r="K25" s="51">
        <v>0</v>
      </c>
      <c r="L25" s="51">
        <f t="shared" si="0"/>
        <v>608</v>
      </c>
      <c r="M25" s="51">
        <v>0</v>
      </c>
      <c r="N25" s="52">
        <f t="shared" si="2"/>
        <v>1182</v>
      </c>
      <c r="O25" s="52">
        <f t="shared" si="3"/>
        <v>18818</v>
      </c>
    </row>
    <row r="26" spans="1:15" ht="36" customHeight="1" x14ac:dyDescent="0.25">
      <c r="A26" s="1">
        <v>19</v>
      </c>
      <c r="B26" s="4" t="s">
        <v>104</v>
      </c>
      <c r="C26" s="4" t="s">
        <v>1120</v>
      </c>
      <c r="D26" s="4" t="s">
        <v>31</v>
      </c>
      <c r="E26" s="1" t="s">
        <v>1075</v>
      </c>
      <c r="F26" s="1" t="s">
        <v>733</v>
      </c>
      <c r="G26" s="26">
        <v>25000</v>
      </c>
      <c r="H26" s="26">
        <v>0</v>
      </c>
      <c r="I26" s="26">
        <f t="shared" si="4"/>
        <v>25000</v>
      </c>
      <c r="J26" s="50">
        <f t="shared" si="1"/>
        <v>717.5</v>
      </c>
      <c r="K26" s="26">
        <v>4455.38</v>
      </c>
      <c r="L26" s="51">
        <f t="shared" si="0"/>
        <v>760</v>
      </c>
      <c r="M26" s="26">
        <v>0</v>
      </c>
      <c r="N26" s="52">
        <f t="shared" si="2"/>
        <v>5932.88</v>
      </c>
      <c r="O26" s="52">
        <f t="shared" si="3"/>
        <v>19067.12</v>
      </c>
    </row>
    <row r="27" spans="1:15" ht="36" customHeight="1" x14ac:dyDescent="0.25">
      <c r="A27" s="1">
        <v>20</v>
      </c>
      <c r="B27" s="4" t="s">
        <v>487</v>
      </c>
      <c r="C27" s="4" t="s">
        <v>1255</v>
      </c>
      <c r="D27" s="4" t="s">
        <v>542</v>
      </c>
      <c r="E27" s="1" t="s">
        <v>1075</v>
      </c>
      <c r="F27" s="1" t="s">
        <v>733</v>
      </c>
      <c r="G27" s="26">
        <v>10000</v>
      </c>
      <c r="H27" s="26"/>
      <c r="I27" s="26">
        <v>10000</v>
      </c>
      <c r="J27" s="50">
        <f t="shared" si="1"/>
        <v>287</v>
      </c>
      <c r="K27" s="47"/>
      <c r="L27" s="51">
        <f t="shared" si="0"/>
        <v>304</v>
      </c>
      <c r="M27" s="47">
        <v>0</v>
      </c>
      <c r="N27" s="52">
        <f t="shared" si="2"/>
        <v>591</v>
      </c>
      <c r="O27" s="52">
        <f t="shared" si="3"/>
        <v>9409</v>
      </c>
    </row>
    <row r="28" spans="1:15" ht="36" customHeight="1" x14ac:dyDescent="0.25">
      <c r="A28" s="1">
        <v>21</v>
      </c>
      <c r="B28" s="4" t="s">
        <v>256</v>
      </c>
      <c r="C28" s="4" t="s">
        <v>1369</v>
      </c>
      <c r="D28" s="4" t="s">
        <v>542</v>
      </c>
      <c r="E28" s="1" t="s">
        <v>1075</v>
      </c>
      <c r="F28" s="1" t="s">
        <v>733</v>
      </c>
      <c r="G28" s="52">
        <v>30000</v>
      </c>
      <c r="H28" s="52"/>
      <c r="I28" s="52">
        <v>30000</v>
      </c>
      <c r="J28" s="52">
        <f t="shared" si="1"/>
        <v>861</v>
      </c>
      <c r="K28" s="52">
        <v>5388.13</v>
      </c>
      <c r="L28" s="52">
        <f t="shared" si="0"/>
        <v>912</v>
      </c>
      <c r="M28" s="52">
        <v>0</v>
      </c>
      <c r="N28" s="52">
        <f t="shared" si="2"/>
        <v>7161.13</v>
      </c>
      <c r="O28" s="52">
        <f t="shared" si="3"/>
        <v>22838.87</v>
      </c>
    </row>
    <row r="29" spans="1:15" ht="36" customHeight="1" x14ac:dyDescent="0.25">
      <c r="A29" s="1">
        <v>22</v>
      </c>
      <c r="B29" s="4" t="s">
        <v>1256</v>
      </c>
      <c r="C29" s="4" t="s">
        <v>831</v>
      </c>
      <c r="D29" s="4" t="s">
        <v>1238</v>
      </c>
      <c r="E29" s="1" t="s">
        <v>1075</v>
      </c>
      <c r="F29" s="1" t="s">
        <v>1257</v>
      </c>
      <c r="G29" s="39">
        <v>24000</v>
      </c>
      <c r="H29" s="39"/>
      <c r="I29" s="39">
        <v>24000</v>
      </c>
      <c r="J29" s="50">
        <f t="shared" si="1"/>
        <v>688.8</v>
      </c>
      <c r="K29" s="47">
        <v>0</v>
      </c>
      <c r="L29" s="51">
        <f t="shared" si="0"/>
        <v>729.6</v>
      </c>
      <c r="M29" s="47">
        <v>0</v>
      </c>
      <c r="N29" s="52">
        <f t="shared" si="2"/>
        <v>1418.4</v>
      </c>
      <c r="O29" s="52">
        <f t="shared" si="3"/>
        <v>22581.599999999999</v>
      </c>
    </row>
    <row r="30" spans="1:15" ht="36" customHeight="1" x14ac:dyDescent="0.25">
      <c r="A30" s="1">
        <v>23</v>
      </c>
      <c r="B30" s="4" t="s">
        <v>680</v>
      </c>
      <c r="C30" s="4" t="s">
        <v>1288</v>
      </c>
      <c r="D30" s="4" t="s">
        <v>926</v>
      </c>
      <c r="E30" s="1" t="s">
        <v>1075</v>
      </c>
      <c r="F30" s="1" t="s">
        <v>1257</v>
      </c>
      <c r="G30" s="47">
        <v>50000</v>
      </c>
      <c r="H30" s="47">
        <v>0</v>
      </c>
      <c r="I30" s="47">
        <v>50000</v>
      </c>
      <c r="J30" s="47">
        <v>1435</v>
      </c>
      <c r="K30" s="47">
        <v>10251.370000000001</v>
      </c>
      <c r="L30" s="47">
        <v>1520</v>
      </c>
      <c r="M30" s="47">
        <v>0</v>
      </c>
      <c r="N30" s="52">
        <f t="shared" si="2"/>
        <v>13206.37</v>
      </c>
      <c r="O30" s="52">
        <f t="shared" si="3"/>
        <v>36793.629999999997</v>
      </c>
    </row>
    <row r="31" spans="1:15" ht="36" customHeight="1" x14ac:dyDescent="0.25">
      <c r="B31" s="4"/>
      <c r="C31" s="4"/>
      <c r="D31" s="4"/>
      <c r="G31" s="51"/>
      <c r="H31" s="51"/>
      <c r="I31" s="51"/>
      <c r="J31" s="51"/>
      <c r="K31" s="51"/>
      <c r="L31" s="51"/>
      <c r="M31" s="51"/>
      <c r="N31" s="51"/>
      <c r="O31" s="51"/>
    </row>
    <row r="32" spans="1:15" ht="36" customHeight="1" x14ac:dyDescent="0.25">
      <c r="B32" s="4"/>
      <c r="C32" s="4"/>
      <c r="D32" s="4"/>
      <c r="G32" s="51"/>
      <c r="H32" s="51"/>
      <c r="I32" s="51"/>
      <c r="J32" s="51"/>
      <c r="K32" s="51"/>
      <c r="L32" s="51"/>
      <c r="M32" s="51"/>
      <c r="N32" s="51"/>
      <c r="O32" s="51"/>
    </row>
    <row r="33" spans="1:15" ht="22.5" customHeight="1" x14ac:dyDescent="0.25">
      <c r="A33" s="46"/>
      <c r="G33" s="10">
        <f>SUM(G8:G30)</f>
        <v>774700</v>
      </c>
      <c r="H33" s="10">
        <f t="shared" ref="H33:N33" si="5">SUM(H8:H30)</f>
        <v>0</v>
      </c>
      <c r="I33" s="10">
        <f t="shared" si="5"/>
        <v>774700</v>
      </c>
      <c r="J33" s="10">
        <f t="shared" si="5"/>
        <v>22233.89</v>
      </c>
      <c r="K33" s="10">
        <f t="shared" si="5"/>
        <v>131009.05</v>
      </c>
      <c r="L33" s="10">
        <f t="shared" si="5"/>
        <v>23550.879999999997</v>
      </c>
      <c r="M33" s="10">
        <f t="shared" si="5"/>
        <v>0</v>
      </c>
      <c r="N33" s="10">
        <f t="shared" si="5"/>
        <v>176793.81999999998</v>
      </c>
      <c r="O33" s="10">
        <f>SUM(O8:O30)</f>
        <v>597906.17999999993</v>
      </c>
    </row>
    <row r="34" spans="1:15" ht="22.5" customHeight="1" x14ac:dyDescent="0.25">
      <c r="G34" s="29"/>
      <c r="H34" s="29"/>
      <c r="I34" s="29"/>
      <c r="J34" s="29"/>
      <c r="K34" s="29"/>
      <c r="L34" s="29"/>
      <c r="M34" s="29"/>
      <c r="N34" s="29"/>
      <c r="O34" s="29"/>
    </row>
    <row r="35" spans="1:15" ht="22.5" customHeight="1" x14ac:dyDescent="0.25">
      <c r="G35" s="30"/>
      <c r="H35" s="30"/>
      <c r="I35" s="29"/>
      <c r="J35" s="29"/>
      <c r="K35" s="29"/>
      <c r="L35" s="29"/>
      <c r="M35" s="29"/>
      <c r="N35" s="29"/>
      <c r="O35" s="29"/>
    </row>
    <row r="36" spans="1:15" ht="22.5" customHeight="1" x14ac:dyDescent="0.25">
      <c r="F36" s="12"/>
      <c r="G36" s="12"/>
      <c r="H36" s="12"/>
    </row>
    <row r="37" spans="1:15" ht="22.5" customHeight="1" x14ac:dyDescent="0.25">
      <c r="F37" s="64" t="s">
        <v>1215</v>
      </c>
      <c r="G37" s="64"/>
      <c r="H37" s="64"/>
    </row>
    <row r="38" spans="1:15" ht="22.5" customHeight="1" x14ac:dyDescent="0.25">
      <c r="F38" s="70" t="s">
        <v>878</v>
      </c>
      <c r="G38" s="70"/>
      <c r="H38" s="70"/>
    </row>
    <row r="42" spans="1:15" ht="22.5" customHeight="1" x14ac:dyDescent="0.25">
      <c r="G42" s="31"/>
      <c r="H42"/>
      <c r="I42" s="31"/>
      <c r="J42" s="31"/>
      <c r="K42" s="31"/>
      <c r="L42" s="31"/>
      <c r="M42"/>
      <c r="N42" s="31"/>
      <c r="O42" s="31"/>
    </row>
    <row r="44" spans="1:15" ht="22.5" customHeight="1" x14ac:dyDescent="0.25">
      <c r="H44" s="52"/>
      <c r="I44" s="52"/>
      <c r="J44" s="52"/>
      <c r="K44" s="52"/>
      <c r="L44" s="52"/>
      <c r="M44" s="52"/>
      <c r="N44" s="52"/>
      <c r="O44" s="52"/>
    </row>
  </sheetData>
  <mergeCells count="6">
    <mergeCell ref="A2:O2"/>
    <mergeCell ref="A3:O3"/>
    <mergeCell ref="A4:O4"/>
    <mergeCell ref="A5:O5"/>
    <mergeCell ref="F37:H37"/>
    <mergeCell ref="F38:H38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topLeftCell="E40" zoomScaleNormal="100" workbookViewId="0">
      <selection activeCell="C796" sqref="C796"/>
    </sheetView>
  </sheetViews>
  <sheetFormatPr baseColWidth="10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19.85546875" style="1" customWidth="1"/>
    <col min="5" max="5" width="21.5703125" style="1" customWidth="1"/>
    <col min="6" max="6" width="33.140625" style="35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5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16384" width="11.42578125" style="1"/>
  </cols>
  <sheetData>
    <row r="1" spans="1:15" ht="72.75" customHeight="1" x14ac:dyDescent="0.25"/>
    <row r="2" spans="1:15" x14ac:dyDescent="0.25">
      <c r="B2" s="64" t="s">
        <v>729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5">
      <c r="B3" s="64" t="s">
        <v>730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.75" x14ac:dyDescent="0.25">
      <c r="B4" s="67" t="s">
        <v>731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21" x14ac:dyDescent="0.35">
      <c r="A5" s="69" t="s">
        <v>1430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30" x14ac:dyDescent="0.25">
      <c r="D6" s="23" t="s">
        <v>0</v>
      </c>
      <c r="E6" s="25" t="s">
        <v>1</v>
      </c>
      <c r="F6" s="34" t="s">
        <v>2</v>
      </c>
      <c r="G6" s="20"/>
      <c r="H6" s="20" t="s">
        <v>5</v>
      </c>
      <c r="I6" s="20"/>
      <c r="J6" s="33"/>
      <c r="K6" s="20"/>
      <c r="L6" s="20"/>
      <c r="M6" s="20"/>
      <c r="N6" s="20"/>
      <c r="O6" s="20"/>
    </row>
    <row r="7" spans="1:15" ht="29.25" customHeight="1" x14ac:dyDescent="0.25">
      <c r="A7" s="22" t="s">
        <v>879</v>
      </c>
      <c r="B7" s="22" t="s">
        <v>7</v>
      </c>
      <c r="C7" s="22" t="s">
        <v>8</v>
      </c>
      <c r="D7" s="22" t="s">
        <v>9</v>
      </c>
      <c r="E7" s="22" t="s">
        <v>10</v>
      </c>
      <c r="F7" s="3" t="s">
        <v>732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0" x14ac:dyDescent="0.25">
      <c r="A8" s="1">
        <v>1</v>
      </c>
      <c r="B8" s="1" t="s">
        <v>930</v>
      </c>
      <c r="C8" s="1" t="s">
        <v>1126</v>
      </c>
      <c r="D8" s="1" t="s">
        <v>931</v>
      </c>
      <c r="E8" s="57" t="s">
        <v>883</v>
      </c>
      <c r="F8" s="57" t="s">
        <v>733</v>
      </c>
      <c r="G8" s="1">
        <v>35000</v>
      </c>
      <c r="H8" s="1">
        <v>0</v>
      </c>
      <c r="I8" s="1">
        <f t="shared" ref="I8:I41" si="0">+G8+H8</f>
        <v>35000</v>
      </c>
      <c r="J8" s="57">
        <f t="shared" ref="J8:J48" si="1">+I8*2.87%</f>
        <v>1004.5</v>
      </c>
      <c r="K8" s="1">
        <v>0</v>
      </c>
      <c r="L8" s="1">
        <f t="shared" ref="L8:L48" si="2">+I8*3.04%</f>
        <v>1064</v>
      </c>
      <c r="M8" s="1">
        <f>400+25</f>
        <v>425</v>
      </c>
      <c r="N8" s="1">
        <f t="shared" ref="N8:N46" si="3">+J8+K8+L8+M8</f>
        <v>2493.5</v>
      </c>
      <c r="O8" s="1">
        <f>+I8-N8</f>
        <v>32506.5</v>
      </c>
    </row>
    <row r="9" spans="1:15" ht="30" x14ac:dyDescent="0.25">
      <c r="A9" s="1">
        <v>2</v>
      </c>
      <c r="B9" s="1" t="s">
        <v>1046</v>
      </c>
      <c r="C9" s="1" t="s">
        <v>641</v>
      </c>
      <c r="D9" s="1" t="s">
        <v>21</v>
      </c>
      <c r="E9" s="57" t="s">
        <v>883</v>
      </c>
      <c r="F9" s="57" t="s">
        <v>733</v>
      </c>
      <c r="G9" s="1">
        <v>50000</v>
      </c>
      <c r="H9" s="1">
        <v>0</v>
      </c>
      <c r="I9" s="1">
        <f>+G9+H9</f>
        <v>50000</v>
      </c>
      <c r="J9" s="57">
        <f>+I9*2.87%</f>
        <v>1435</v>
      </c>
      <c r="K9" s="1">
        <v>1854</v>
      </c>
      <c r="L9" s="1">
        <f>+I9*3.04%</f>
        <v>1520</v>
      </c>
      <c r="M9" s="1">
        <f>1659+25</f>
        <v>1684</v>
      </c>
      <c r="N9" s="1">
        <f t="shared" si="3"/>
        <v>6493</v>
      </c>
      <c r="O9" s="1">
        <f t="shared" ref="O9:O48" si="4">+I9-N9</f>
        <v>43507</v>
      </c>
    </row>
    <row r="10" spans="1:15" ht="45" x14ac:dyDescent="0.25">
      <c r="A10" s="1">
        <v>3</v>
      </c>
      <c r="B10" s="1" t="s">
        <v>932</v>
      </c>
      <c r="C10" s="1" t="s">
        <v>1126</v>
      </c>
      <c r="D10" s="1" t="s">
        <v>933</v>
      </c>
      <c r="E10" s="57" t="s">
        <v>883</v>
      </c>
      <c r="F10" s="57" t="s">
        <v>733</v>
      </c>
      <c r="G10" s="1">
        <v>35000</v>
      </c>
      <c r="H10" s="1">
        <v>0</v>
      </c>
      <c r="I10" s="1">
        <f t="shared" si="0"/>
        <v>35000</v>
      </c>
      <c r="J10" s="57">
        <f t="shared" si="1"/>
        <v>1004.5</v>
      </c>
      <c r="K10" s="1">
        <v>0</v>
      </c>
      <c r="L10" s="1">
        <f t="shared" si="2"/>
        <v>1064</v>
      </c>
      <c r="M10" s="1">
        <v>25</v>
      </c>
      <c r="N10" s="1">
        <f t="shared" si="3"/>
        <v>2093.5</v>
      </c>
      <c r="O10" s="1">
        <f t="shared" si="4"/>
        <v>32906.5</v>
      </c>
    </row>
    <row r="11" spans="1:15" ht="30" x14ac:dyDescent="0.25">
      <c r="A11" s="1">
        <v>4</v>
      </c>
      <c r="B11" s="1" t="s">
        <v>806</v>
      </c>
      <c r="C11" s="1" t="s">
        <v>1160</v>
      </c>
      <c r="D11" s="1" t="s">
        <v>798</v>
      </c>
      <c r="E11" s="57" t="s">
        <v>727</v>
      </c>
      <c r="F11" s="57" t="s">
        <v>734</v>
      </c>
      <c r="G11" s="1">
        <v>50000</v>
      </c>
      <c r="H11" s="1">
        <v>0</v>
      </c>
      <c r="I11" s="1">
        <f t="shared" si="0"/>
        <v>50000</v>
      </c>
      <c r="J11" s="57">
        <f t="shared" si="1"/>
        <v>1435</v>
      </c>
      <c r="K11" s="1">
        <v>1854</v>
      </c>
      <c r="L11" s="1">
        <f t="shared" si="2"/>
        <v>1520</v>
      </c>
      <c r="M11" s="1">
        <v>25</v>
      </c>
      <c r="N11" s="1">
        <f t="shared" si="3"/>
        <v>4834</v>
      </c>
      <c r="O11" s="1">
        <f t="shared" si="4"/>
        <v>45166</v>
      </c>
    </row>
    <row r="12" spans="1:15" ht="30" x14ac:dyDescent="0.25">
      <c r="A12" s="1">
        <v>5</v>
      </c>
      <c r="B12" s="1" t="s">
        <v>1044</v>
      </c>
      <c r="C12" s="1" t="s">
        <v>1127</v>
      </c>
      <c r="D12" s="1" t="s">
        <v>90</v>
      </c>
      <c r="E12" s="57" t="s">
        <v>883</v>
      </c>
      <c r="F12" s="57" t="s">
        <v>734</v>
      </c>
      <c r="G12" s="1">
        <v>35000</v>
      </c>
      <c r="H12" s="1">
        <v>0</v>
      </c>
      <c r="I12" s="1">
        <f t="shared" si="0"/>
        <v>35000</v>
      </c>
      <c r="J12" s="57">
        <f t="shared" si="1"/>
        <v>1004.5</v>
      </c>
      <c r="K12" s="1">
        <v>0</v>
      </c>
      <c r="L12" s="1">
        <f t="shared" si="2"/>
        <v>1064</v>
      </c>
      <c r="M12" s="1">
        <v>425</v>
      </c>
      <c r="N12" s="1">
        <f t="shared" si="3"/>
        <v>2493.5</v>
      </c>
      <c r="O12" s="1">
        <f t="shared" si="4"/>
        <v>32506.5</v>
      </c>
    </row>
    <row r="13" spans="1:15" ht="30" x14ac:dyDescent="0.25">
      <c r="A13" s="1">
        <v>6</v>
      </c>
      <c r="B13" s="1" t="s">
        <v>936</v>
      </c>
      <c r="C13" s="1" t="s">
        <v>1128</v>
      </c>
      <c r="D13" s="1" t="s">
        <v>44</v>
      </c>
      <c r="E13" s="57" t="s">
        <v>883</v>
      </c>
      <c r="F13" s="57" t="s">
        <v>734</v>
      </c>
      <c r="G13" s="1">
        <v>25000</v>
      </c>
      <c r="H13" s="1">
        <v>0</v>
      </c>
      <c r="I13" s="1">
        <f t="shared" si="0"/>
        <v>25000</v>
      </c>
      <c r="J13" s="57">
        <f t="shared" si="1"/>
        <v>717.5</v>
      </c>
      <c r="K13" s="1">
        <v>0</v>
      </c>
      <c r="L13" s="1">
        <f t="shared" si="2"/>
        <v>760</v>
      </c>
      <c r="M13" s="1">
        <f>1587.38+25</f>
        <v>1612.38</v>
      </c>
      <c r="N13" s="1">
        <f t="shared" si="3"/>
        <v>3089.88</v>
      </c>
      <c r="O13" s="1">
        <f t="shared" si="4"/>
        <v>21910.12</v>
      </c>
    </row>
    <row r="14" spans="1:15" ht="30" x14ac:dyDescent="0.25">
      <c r="A14" s="1">
        <v>7</v>
      </c>
      <c r="B14" s="1" t="s">
        <v>929</v>
      </c>
      <c r="C14" s="1" t="s">
        <v>1120</v>
      </c>
      <c r="D14" s="1" t="s">
        <v>90</v>
      </c>
      <c r="E14" s="57" t="s">
        <v>883</v>
      </c>
      <c r="F14" s="57" t="s">
        <v>733</v>
      </c>
      <c r="G14" s="1">
        <v>35000</v>
      </c>
      <c r="H14" s="1">
        <v>0</v>
      </c>
      <c r="I14" s="1">
        <f>+G14+H14</f>
        <v>35000</v>
      </c>
      <c r="J14" s="57">
        <f>+I14*2.87%</f>
        <v>1004.5</v>
      </c>
      <c r="K14" s="1">
        <v>0</v>
      </c>
      <c r="L14" s="1">
        <f>+I14*3.04%</f>
        <v>1064</v>
      </c>
      <c r="M14" s="1">
        <v>25</v>
      </c>
      <c r="N14" s="1">
        <f t="shared" si="3"/>
        <v>2093.5</v>
      </c>
      <c r="O14" s="1">
        <f t="shared" si="4"/>
        <v>32906.5</v>
      </c>
    </row>
    <row r="15" spans="1:15" ht="30" x14ac:dyDescent="0.25">
      <c r="A15" s="1">
        <v>8</v>
      </c>
      <c r="B15" s="1" t="s">
        <v>939</v>
      </c>
      <c r="C15" s="1" t="s">
        <v>1120</v>
      </c>
      <c r="D15" s="1" t="s">
        <v>491</v>
      </c>
      <c r="E15" s="57" t="s">
        <v>883</v>
      </c>
      <c r="F15" s="57" t="s">
        <v>733</v>
      </c>
      <c r="G15" s="1">
        <v>15000</v>
      </c>
      <c r="H15" s="1">
        <v>0</v>
      </c>
      <c r="I15" s="1">
        <f t="shared" si="0"/>
        <v>15000</v>
      </c>
      <c r="J15" s="57">
        <f t="shared" si="1"/>
        <v>430.5</v>
      </c>
      <c r="K15" s="1">
        <v>0</v>
      </c>
      <c r="L15" s="1">
        <f t="shared" si="2"/>
        <v>456</v>
      </c>
      <c r="M15" s="1">
        <v>25</v>
      </c>
      <c r="N15" s="1">
        <f t="shared" si="3"/>
        <v>911.5</v>
      </c>
      <c r="O15" s="1">
        <f t="shared" si="4"/>
        <v>14088.5</v>
      </c>
    </row>
    <row r="16" spans="1:15" ht="30" x14ac:dyDescent="0.25">
      <c r="A16" s="1">
        <v>9</v>
      </c>
      <c r="B16" s="1" t="s">
        <v>1045</v>
      </c>
      <c r="C16" s="1" t="s">
        <v>1120</v>
      </c>
      <c r="D16" s="1" t="s">
        <v>21</v>
      </c>
      <c r="E16" s="57" t="s">
        <v>883</v>
      </c>
      <c r="F16" s="57" t="s">
        <v>733</v>
      </c>
      <c r="G16" s="1">
        <v>40000</v>
      </c>
      <c r="H16" s="1">
        <v>0</v>
      </c>
      <c r="I16" s="1">
        <f t="shared" si="0"/>
        <v>40000</v>
      </c>
      <c r="J16" s="57">
        <f t="shared" si="1"/>
        <v>1148</v>
      </c>
      <c r="K16" s="1">
        <v>442.65</v>
      </c>
      <c r="L16" s="1">
        <f t="shared" si="2"/>
        <v>1216</v>
      </c>
      <c r="M16" s="1">
        <v>25</v>
      </c>
      <c r="N16" s="1">
        <f t="shared" si="3"/>
        <v>2831.65</v>
      </c>
      <c r="O16" s="1">
        <f t="shared" si="4"/>
        <v>37168.35</v>
      </c>
    </row>
    <row r="17" spans="1:15" ht="30" x14ac:dyDescent="0.25">
      <c r="A17" s="1">
        <v>10</v>
      </c>
      <c r="B17" s="1" t="s">
        <v>1246</v>
      </c>
      <c r="C17" s="1" t="s">
        <v>1247</v>
      </c>
      <c r="D17" s="1" t="s">
        <v>811</v>
      </c>
      <c r="E17" s="57" t="s">
        <v>883</v>
      </c>
      <c r="F17" s="57" t="s">
        <v>733</v>
      </c>
      <c r="G17" s="1">
        <v>50000</v>
      </c>
      <c r="H17" s="1">
        <v>0</v>
      </c>
      <c r="I17" s="1">
        <v>50000</v>
      </c>
      <c r="J17" s="57">
        <f t="shared" si="1"/>
        <v>1435</v>
      </c>
      <c r="K17" s="1">
        <v>1854</v>
      </c>
      <c r="L17" s="1">
        <f>+I17*3.04%</f>
        <v>1520</v>
      </c>
      <c r="M17" s="1">
        <v>25</v>
      </c>
      <c r="N17" s="1">
        <f t="shared" si="3"/>
        <v>4834</v>
      </c>
      <c r="O17" s="1">
        <f t="shared" si="4"/>
        <v>45166</v>
      </c>
    </row>
    <row r="18" spans="1:15" ht="30" x14ac:dyDescent="0.25">
      <c r="A18" s="1">
        <v>11</v>
      </c>
      <c r="B18" s="1" t="s">
        <v>1248</v>
      </c>
      <c r="C18" s="1" t="s">
        <v>1249</v>
      </c>
      <c r="D18" s="1" t="s">
        <v>811</v>
      </c>
      <c r="E18" s="57" t="s">
        <v>883</v>
      </c>
      <c r="F18" s="57" t="s">
        <v>733</v>
      </c>
      <c r="G18" s="1">
        <v>50000</v>
      </c>
      <c r="H18" s="1">
        <v>0</v>
      </c>
      <c r="I18" s="1">
        <v>50000</v>
      </c>
      <c r="J18" s="57">
        <f>+I18*2.87%</f>
        <v>1435</v>
      </c>
      <c r="K18" s="1">
        <v>1854</v>
      </c>
      <c r="L18" s="1">
        <f t="shared" si="2"/>
        <v>1520</v>
      </c>
      <c r="M18" s="1">
        <v>25</v>
      </c>
      <c r="N18" s="1">
        <f t="shared" si="3"/>
        <v>4834</v>
      </c>
      <c r="O18" s="1">
        <f t="shared" si="4"/>
        <v>45166</v>
      </c>
    </row>
    <row r="19" spans="1:15" ht="30" x14ac:dyDescent="0.25">
      <c r="A19" s="1">
        <v>12</v>
      </c>
      <c r="B19" s="1" t="s">
        <v>1250</v>
      </c>
      <c r="C19" s="1" t="s">
        <v>1249</v>
      </c>
      <c r="D19" s="1" t="s">
        <v>811</v>
      </c>
      <c r="E19" s="57" t="s">
        <v>883</v>
      </c>
      <c r="F19" s="57" t="s">
        <v>733</v>
      </c>
      <c r="G19" s="1">
        <v>50000</v>
      </c>
      <c r="H19" s="1">
        <v>0</v>
      </c>
      <c r="I19" s="1">
        <v>50000</v>
      </c>
      <c r="J19" s="57">
        <f t="shared" si="1"/>
        <v>1435</v>
      </c>
      <c r="K19" s="1">
        <v>1854</v>
      </c>
      <c r="L19" s="1">
        <f t="shared" si="2"/>
        <v>1520</v>
      </c>
      <c r="M19" s="1">
        <v>25</v>
      </c>
      <c r="N19" s="1">
        <f t="shared" si="3"/>
        <v>4834</v>
      </c>
      <c r="O19" s="1">
        <f t="shared" si="4"/>
        <v>45166</v>
      </c>
    </row>
    <row r="20" spans="1:15" ht="30" x14ac:dyDescent="0.25">
      <c r="A20" s="1">
        <v>13</v>
      </c>
      <c r="B20" s="1" t="s">
        <v>940</v>
      </c>
      <c r="C20" s="1" t="s">
        <v>1120</v>
      </c>
      <c r="D20" s="1" t="s">
        <v>491</v>
      </c>
      <c r="E20" s="57" t="s">
        <v>883</v>
      </c>
      <c r="F20" s="57" t="s">
        <v>734</v>
      </c>
      <c r="G20" s="1">
        <v>15000</v>
      </c>
      <c r="H20" s="1">
        <v>0</v>
      </c>
      <c r="I20" s="1">
        <f>+G20+H20</f>
        <v>15000</v>
      </c>
      <c r="J20" s="57">
        <f>+I20*2.87%</f>
        <v>430.5</v>
      </c>
      <c r="K20" s="1">
        <v>0</v>
      </c>
      <c r="L20" s="1">
        <f>+I20*3.04%</f>
        <v>456</v>
      </c>
      <c r="M20" s="1">
        <v>25</v>
      </c>
      <c r="N20" s="1">
        <f t="shared" si="3"/>
        <v>911.5</v>
      </c>
      <c r="O20" s="1">
        <f t="shared" si="4"/>
        <v>14088.5</v>
      </c>
    </row>
    <row r="21" spans="1:15" ht="30" x14ac:dyDescent="0.25">
      <c r="A21" s="1">
        <v>14</v>
      </c>
      <c r="B21" s="1" t="s">
        <v>813</v>
      </c>
      <c r="C21" s="1" t="s">
        <v>1120</v>
      </c>
      <c r="D21" s="1" t="s">
        <v>798</v>
      </c>
      <c r="E21" s="57" t="s">
        <v>883</v>
      </c>
      <c r="F21" s="57" t="s">
        <v>740</v>
      </c>
      <c r="G21" s="1">
        <v>50000</v>
      </c>
      <c r="H21" s="1">
        <v>0</v>
      </c>
      <c r="I21" s="1">
        <f>+G21+H21</f>
        <v>50000</v>
      </c>
      <c r="J21" s="57">
        <f>+I21*2.87%</f>
        <v>1435</v>
      </c>
      <c r="K21" s="1">
        <v>1854</v>
      </c>
      <c r="L21" s="1">
        <f>+I21*3.04%</f>
        <v>1520</v>
      </c>
      <c r="M21" s="1">
        <f>10369.5+25</f>
        <v>10394.5</v>
      </c>
      <c r="N21" s="1">
        <f t="shared" si="3"/>
        <v>15203.5</v>
      </c>
      <c r="O21" s="1">
        <f t="shared" si="4"/>
        <v>34796.5</v>
      </c>
    </row>
    <row r="22" spans="1:15" ht="30" x14ac:dyDescent="0.25">
      <c r="A22" s="1">
        <v>15</v>
      </c>
      <c r="B22" s="1" t="s">
        <v>934</v>
      </c>
      <c r="C22" s="1" t="s">
        <v>1119</v>
      </c>
      <c r="D22" s="1" t="s">
        <v>935</v>
      </c>
      <c r="E22" s="57" t="s">
        <v>883</v>
      </c>
      <c r="F22" s="57" t="s">
        <v>733</v>
      </c>
      <c r="G22" s="1">
        <v>15000</v>
      </c>
      <c r="H22" s="1">
        <v>0</v>
      </c>
      <c r="I22" s="1">
        <f>+G22+H22</f>
        <v>15000</v>
      </c>
      <c r="J22" s="57">
        <f>+I22*2.87%</f>
        <v>430.5</v>
      </c>
      <c r="K22" s="1">
        <v>0</v>
      </c>
      <c r="L22" s="1">
        <f>+I22*3.04%</f>
        <v>456</v>
      </c>
      <c r="M22" s="1">
        <v>25</v>
      </c>
      <c r="N22" s="1">
        <f t="shared" si="3"/>
        <v>911.5</v>
      </c>
      <c r="O22" s="1">
        <f t="shared" si="4"/>
        <v>14088.5</v>
      </c>
    </row>
    <row r="23" spans="1:15" ht="30" x14ac:dyDescent="0.25">
      <c r="A23" s="1">
        <v>16</v>
      </c>
      <c r="B23" s="1" t="s">
        <v>937</v>
      </c>
      <c r="C23" s="1" t="s">
        <v>1119</v>
      </c>
      <c r="D23" s="1" t="s">
        <v>935</v>
      </c>
      <c r="E23" s="57" t="s">
        <v>883</v>
      </c>
      <c r="F23" s="57" t="s">
        <v>733</v>
      </c>
      <c r="G23" s="1">
        <v>15000</v>
      </c>
      <c r="H23" s="1">
        <v>0</v>
      </c>
      <c r="I23" s="1">
        <f>+G23+H23</f>
        <v>15000</v>
      </c>
      <c r="J23" s="57">
        <f>+I23*2.87%</f>
        <v>430.5</v>
      </c>
      <c r="K23" s="1">
        <v>0</v>
      </c>
      <c r="L23" s="1">
        <f>+I23*3.04%</f>
        <v>456</v>
      </c>
      <c r="M23" s="1">
        <v>25</v>
      </c>
      <c r="N23" s="1">
        <f t="shared" si="3"/>
        <v>911.5</v>
      </c>
      <c r="O23" s="1">
        <f t="shared" si="4"/>
        <v>14088.5</v>
      </c>
    </row>
    <row r="24" spans="1:15" ht="30" x14ac:dyDescent="0.25">
      <c r="A24" s="1">
        <v>17</v>
      </c>
      <c r="B24" s="1" t="s">
        <v>938</v>
      </c>
      <c r="C24" s="1" t="s">
        <v>1119</v>
      </c>
      <c r="D24" s="1" t="s">
        <v>935</v>
      </c>
      <c r="E24" s="57" t="s">
        <v>883</v>
      </c>
      <c r="F24" s="57" t="s">
        <v>733</v>
      </c>
      <c r="G24" s="1">
        <v>15000</v>
      </c>
      <c r="H24" s="1">
        <v>0</v>
      </c>
      <c r="I24" s="1">
        <f>+G24+H24</f>
        <v>15000</v>
      </c>
      <c r="J24" s="57">
        <f>+I24*2.87%</f>
        <v>430.5</v>
      </c>
      <c r="K24" s="1">
        <v>0</v>
      </c>
      <c r="L24" s="1">
        <f>+I24*3.04%</f>
        <v>456</v>
      </c>
      <c r="M24" s="1">
        <v>25</v>
      </c>
      <c r="N24" s="1">
        <f t="shared" si="3"/>
        <v>911.5</v>
      </c>
      <c r="O24" s="1">
        <f t="shared" si="4"/>
        <v>14088.5</v>
      </c>
    </row>
    <row r="25" spans="1:15" ht="30" x14ac:dyDescent="0.25">
      <c r="A25" s="1">
        <v>18</v>
      </c>
      <c r="B25" s="1" t="s">
        <v>941</v>
      </c>
      <c r="C25" s="1" t="s">
        <v>1119</v>
      </c>
      <c r="D25" s="1" t="s">
        <v>942</v>
      </c>
      <c r="E25" s="57" t="s">
        <v>883</v>
      </c>
      <c r="F25" s="57" t="s">
        <v>733</v>
      </c>
      <c r="G25" s="1">
        <v>11000</v>
      </c>
      <c r="H25" s="1">
        <v>0</v>
      </c>
      <c r="I25" s="1">
        <f t="shared" si="0"/>
        <v>11000</v>
      </c>
      <c r="J25" s="57">
        <f t="shared" si="1"/>
        <v>315.7</v>
      </c>
      <c r="K25" s="1">
        <v>0</v>
      </c>
      <c r="L25" s="1">
        <f t="shared" si="2"/>
        <v>334.4</v>
      </c>
      <c r="M25" s="1">
        <v>25</v>
      </c>
      <c r="N25" s="1">
        <f t="shared" si="3"/>
        <v>675.09999999999991</v>
      </c>
      <c r="O25" s="1">
        <f t="shared" si="4"/>
        <v>10324.9</v>
      </c>
    </row>
    <row r="26" spans="1:15" ht="30" x14ac:dyDescent="0.25">
      <c r="A26" s="1">
        <v>19</v>
      </c>
      <c r="B26" s="1" t="s">
        <v>943</v>
      </c>
      <c r="C26" s="1" t="s">
        <v>1119</v>
      </c>
      <c r="D26" s="1" t="s">
        <v>942</v>
      </c>
      <c r="E26" s="57" t="s">
        <v>883</v>
      </c>
      <c r="F26" s="57" t="s">
        <v>733</v>
      </c>
      <c r="G26" s="1">
        <v>11000</v>
      </c>
      <c r="H26" s="1">
        <v>0</v>
      </c>
      <c r="I26" s="1">
        <f t="shared" si="0"/>
        <v>11000</v>
      </c>
      <c r="J26" s="57">
        <f t="shared" si="1"/>
        <v>315.7</v>
      </c>
      <c r="K26" s="1">
        <v>0</v>
      </c>
      <c r="L26" s="1">
        <f t="shared" si="2"/>
        <v>334.4</v>
      </c>
      <c r="M26" s="1">
        <v>25</v>
      </c>
      <c r="N26" s="1">
        <f t="shared" si="3"/>
        <v>675.09999999999991</v>
      </c>
      <c r="O26" s="1">
        <f t="shared" si="4"/>
        <v>10324.9</v>
      </c>
    </row>
    <row r="27" spans="1:15" ht="30" x14ac:dyDescent="0.25">
      <c r="A27" s="1">
        <v>20</v>
      </c>
      <c r="B27" s="1" t="s">
        <v>944</v>
      </c>
      <c r="C27" s="1" t="s">
        <v>1119</v>
      </c>
      <c r="D27" s="1" t="s">
        <v>942</v>
      </c>
      <c r="E27" s="57" t="s">
        <v>883</v>
      </c>
      <c r="F27" s="57" t="s">
        <v>733</v>
      </c>
      <c r="G27" s="1">
        <v>11000</v>
      </c>
      <c r="H27" s="1">
        <v>0</v>
      </c>
      <c r="I27" s="1">
        <f t="shared" si="0"/>
        <v>11000</v>
      </c>
      <c r="J27" s="57">
        <f t="shared" si="1"/>
        <v>315.7</v>
      </c>
      <c r="K27" s="1">
        <v>0</v>
      </c>
      <c r="L27" s="1">
        <f t="shared" si="2"/>
        <v>334.4</v>
      </c>
      <c r="M27" s="1">
        <v>25</v>
      </c>
      <c r="N27" s="1">
        <f t="shared" si="3"/>
        <v>675.09999999999991</v>
      </c>
      <c r="O27" s="1">
        <f t="shared" si="4"/>
        <v>10324.9</v>
      </c>
    </row>
    <row r="28" spans="1:15" ht="30" x14ac:dyDescent="0.25">
      <c r="A28" s="1">
        <v>21</v>
      </c>
      <c r="B28" s="1" t="s">
        <v>945</v>
      </c>
      <c r="C28" s="1" t="s">
        <v>1119</v>
      </c>
      <c r="D28" s="1" t="s">
        <v>90</v>
      </c>
      <c r="E28" s="57" t="s">
        <v>883</v>
      </c>
      <c r="F28" s="57" t="s">
        <v>733</v>
      </c>
      <c r="G28" s="1">
        <v>35000</v>
      </c>
      <c r="H28" s="1">
        <v>0</v>
      </c>
      <c r="I28" s="1">
        <f t="shared" si="0"/>
        <v>35000</v>
      </c>
      <c r="J28" s="57">
        <f t="shared" si="1"/>
        <v>1004.5</v>
      </c>
      <c r="K28" s="1">
        <v>0</v>
      </c>
      <c r="L28" s="1">
        <f t="shared" si="2"/>
        <v>1064</v>
      </c>
      <c r="M28" s="1">
        <v>25</v>
      </c>
      <c r="N28" s="1">
        <f t="shared" si="3"/>
        <v>2093.5</v>
      </c>
      <c r="O28" s="1">
        <f t="shared" si="4"/>
        <v>32906.5</v>
      </c>
    </row>
    <row r="29" spans="1:15" ht="30" x14ac:dyDescent="0.25">
      <c r="A29" s="1">
        <v>22</v>
      </c>
      <c r="B29" s="1" t="s">
        <v>946</v>
      </c>
      <c r="C29" s="1" t="s">
        <v>1119</v>
      </c>
      <c r="D29" s="1" t="s">
        <v>942</v>
      </c>
      <c r="E29" s="57" t="s">
        <v>883</v>
      </c>
      <c r="F29" s="57" t="s">
        <v>733</v>
      </c>
      <c r="G29" s="1">
        <v>11000</v>
      </c>
      <c r="H29" s="1">
        <v>0</v>
      </c>
      <c r="I29" s="1">
        <f t="shared" si="0"/>
        <v>11000</v>
      </c>
      <c r="J29" s="57">
        <f t="shared" si="1"/>
        <v>315.7</v>
      </c>
      <c r="K29" s="1">
        <v>0</v>
      </c>
      <c r="L29" s="1">
        <f t="shared" si="2"/>
        <v>334.4</v>
      </c>
      <c r="M29" s="1">
        <v>25</v>
      </c>
      <c r="N29" s="1">
        <f t="shared" si="3"/>
        <v>675.09999999999991</v>
      </c>
      <c r="O29" s="1">
        <f t="shared" si="4"/>
        <v>10324.9</v>
      </c>
    </row>
    <row r="30" spans="1:15" ht="30" x14ac:dyDescent="0.25">
      <c r="A30" s="1">
        <v>23</v>
      </c>
      <c r="B30" s="1" t="s">
        <v>947</v>
      </c>
      <c r="C30" s="1" t="s">
        <v>1119</v>
      </c>
      <c r="D30" s="1" t="s">
        <v>942</v>
      </c>
      <c r="E30" s="57" t="s">
        <v>883</v>
      </c>
      <c r="F30" s="57" t="s">
        <v>733</v>
      </c>
      <c r="G30" s="1">
        <v>11000</v>
      </c>
      <c r="H30" s="1">
        <v>0</v>
      </c>
      <c r="I30" s="1">
        <f t="shared" si="0"/>
        <v>11000</v>
      </c>
      <c r="J30" s="57">
        <f t="shared" si="1"/>
        <v>315.7</v>
      </c>
      <c r="K30" s="1">
        <v>0</v>
      </c>
      <c r="L30" s="1">
        <f t="shared" si="2"/>
        <v>334.4</v>
      </c>
      <c r="M30" s="1">
        <v>25</v>
      </c>
      <c r="N30" s="1">
        <f t="shared" si="3"/>
        <v>675.09999999999991</v>
      </c>
      <c r="O30" s="1">
        <f t="shared" si="4"/>
        <v>10324.9</v>
      </c>
    </row>
    <row r="31" spans="1:15" ht="30" x14ac:dyDescent="0.25">
      <c r="A31" s="1">
        <v>24</v>
      </c>
      <c r="B31" s="1" t="s">
        <v>948</v>
      </c>
      <c r="C31" s="1" t="s">
        <v>1119</v>
      </c>
      <c r="D31" s="1" t="s">
        <v>942</v>
      </c>
      <c r="E31" s="57" t="s">
        <v>883</v>
      </c>
      <c r="F31" s="57" t="s">
        <v>733</v>
      </c>
      <c r="G31" s="1">
        <v>35000</v>
      </c>
      <c r="H31" s="1">
        <v>0</v>
      </c>
      <c r="I31" s="1">
        <f t="shared" si="0"/>
        <v>35000</v>
      </c>
      <c r="J31" s="57">
        <f t="shared" si="1"/>
        <v>1004.5</v>
      </c>
      <c r="K31" s="1">
        <v>0</v>
      </c>
      <c r="L31" s="1">
        <f t="shared" si="2"/>
        <v>1064</v>
      </c>
      <c r="M31" s="1">
        <v>25</v>
      </c>
      <c r="N31" s="1">
        <f t="shared" si="3"/>
        <v>2093.5</v>
      </c>
      <c r="O31" s="1">
        <f t="shared" si="4"/>
        <v>32906.5</v>
      </c>
    </row>
    <row r="32" spans="1:15" ht="30" x14ac:dyDescent="0.25">
      <c r="A32" s="1">
        <v>25</v>
      </c>
      <c r="B32" s="1" t="s">
        <v>981</v>
      </c>
      <c r="C32" s="1" t="s">
        <v>1119</v>
      </c>
      <c r="D32" s="1" t="s">
        <v>942</v>
      </c>
      <c r="E32" s="57" t="s">
        <v>883</v>
      </c>
      <c r="F32" s="57" t="s">
        <v>733</v>
      </c>
      <c r="G32" s="1">
        <v>11000</v>
      </c>
      <c r="H32" s="1">
        <v>0</v>
      </c>
      <c r="I32" s="1">
        <f t="shared" si="0"/>
        <v>11000</v>
      </c>
      <c r="J32" s="57">
        <f t="shared" si="1"/>
        <v>315.7</v>
      </c>
      <c r="K32" s="1">
        <v>0</v>
      </c>
      <c r="L32" s="1">
        <f t="shared" si="2"/>
        <v>334.4</v>
      </c>
      <c r="M32" s="1">
        <v>25</v>
      </c>
      <c r="N32" s="1">
        <f t="shared" si="3"/>
        <v>675.09999999999991</v>
      </c>
      <c r="O32" s="1">
        <f t="shared" si="4"/>
        <v>10324.9</v>
      </c>
    </row>
    <row r="33" spans="1:15" ht="30" x14ac:dyDescent="0.25">
      <c r="A33" s="1">
        <v>26</v>
      </c>
      <c r="B33" s="1" t="s">
        <v>982</v>
      </c>
      <c r="C33" s="1" t="s">
        <v>1119</v>
      </c>
      <c r="D33" s="1" t="s">
        <v>90</v>
      </c>
      <c r="E33" s="57" t="s">
        <v>883</v>
      </c>
      <c r="F33" s="57" t="s">
        <v>733</v>
      </c>
      <c r="G33" s="1">
        <v>35000</v>
      </c>
      <c r="H33" s="1">
        <v>0</v>
      </c>
      <c r="I33" s="1">
        <f t="shared" si="0"/>
        <v>35000</v>
      </c>
      <c r="J33" s="57">
        <f t="shared" si="1"/>
        <v>1004.5</v>
      </c>
      <c r="K33" s="1">
        <v>0</v>
      </c>
      <c r="L33" s="1">
        <f t="shared" si="2"/>
        <v>1064</v>
      </c>
      <c r="M33" s="1">
        <v>25</v>
      </c>
      <c r="N33" s="1">
        <f t="shared" si="3"/>
        <v>2093.5</v>
      </c>
      <c r="O33" s="1">
        <f t="shared" si="4"/>
        <v>32906.5</v>
      </c>
    </row>
    <row r="34" spans="1:15" ht="30" x14ac:dyDescent="0.25">
      <c r="A34" s="1">
        <v>27</v>
      </c>
      <c r="B34" s="1" t="s">
        <v>949</v>
      </c>
      <c r="C34" s="1" t="s">
        <v>1119</v>
      </c>
      <c r="D34" s="1" t="s">
        <v>942</v>
      </c>
      <c r="E34" s="57" t="s">
        <v>883</v>
      </c>
      <c r="F34" s="57" t="s">
        <v>733</v>
      </c>
      <c r="G34" s="1">
        <v>35000</v>
      </c>
      <c r="H34" s="1">
        <v>0</v>
      </c>
      <c r="I34" s="1">
        <f t="shared" si="0"/>
        <v>35000</v>
      </c>
      <c r="J34" s="57">
        <f t="shared" si="1"/>
        <v>1004.5</v>
      </c>
      <c r="K34" s="1">
        <v>0</v>
      </c>
      <c r="L34" s="1">
        <f t="shared" si="2"/>
        <v>1064</v>
      </c>
      <c r="M34" s="1">
        <f>4357.33+25</f>
        <v>4382.33</v>
      </c>
      <c r="N34" s="1">
        <f t="shared" si="3"/>
        <v>6450.83</v>
      </c>
      <c r="O34" s="1">
        <f t="shared" si="4"/>
        <v>28549.17</v>
      </c>
    </row>
    <row r="35" spans="1:15" ht="30" x14ac:dyDescent="0.25">
      <c r="A35" s="1">
        <v>28</v>
      </c>
      <c r="B35" s="1" t="s">
        <v>950</v>
      </c>
      <c r="C35" s="1" t="s">
        <v>1119</v>
      </c>
      <c r="D35" s="1" t="s">
        <v>942</v>
      </c>
      <c r="E35" s="57" t="s">
        <v>883</v>
      </c>
      <c r="F35" s="57" t="s">
        <v>733</v>
      </c>
      <c r="G35" s="1">
        <v>11000</v>
      </c>
      <c r="H35" s="1">
        <v>0</v>
      </c>
      <c r="I35" s="1">
        <f t="shared" si="0"/>
        <v>11000</v>
      </c>
      <c r="J35" s="57">
        <f t="shared" si="1"/>
        <v>315.7</v>
      </c>
      <c r="K35" s="1">
        <v>0</v>
      </c>
      <c r="L35" s="1">
        <f t="shared" si="2"/>
        <v>334.4</v>
      </c>
      <c r="M35" s="1">
        <v>25</v>
      </c>
      <c r="N35" s="1">
        <f t="shared" si="3"/>
        <v>675.09999999999991</v>
      </c>
      <c r="O35" s="1">
        <f t="shared" si="4"/>
        <v>10324.9</v>
      </c>
    </row>
    <row r="36" spans="1:15" ht="30" x14ac:dyDescent="0.25">
      <c r="A36" s="1">
        <v>29</v>
      </c>
      <c r="B36" s="1" t="s">
        <v>951</v>
      </c>
      <c r="C36" s="1" t="s">
        <v>1119</v>
      </c>
      <c r="D36" s="1" t="s">
        <v>942</v>
      </c>
      <c r="E36" s="57" t="s">
        <v>883</v>
      </c>
      <c r="F36" s="57" t="s">
        <v>733</v>
      </c>
      <c r="G36" s="1">
        <v>35000</v>
      </c>
      <c r="H36" s="1">
        <v>0</v>
      </c>
      <c r="I36" s="1">
        <f t="shared" si="0"/>
        <v>35000</v>
      </c>
      <c r="J36" s="57">
        <f t="shared" si="1"/>
        <v>1004.5</v>
      </c>
      <c r="K36" s="1">
        <v>0</v>
      </c>
      <c r="L36" s="1">
        <f t="shared" si="2"/>
        <v>1064</v>
      </c>
      <c r="M36" s="1">
        <v>25</v>
      </c>
      <c r="N36" s="1">
        <f t="shared" si="3"/>
        <v>2093.5</v>
      </c>
      <c r="O36" s="1">
        <f t="shared" si="4"/>
        <v>32906.5</v>
      </c>
    </row>
    <row r="37" spans="1:15" ht="30" x14ac:dyDescent="0.25">
      <c r="A37" s="1">
        <v>30</v>
      </c>
      <c r="B37" s="1" t="s">
        <v>952</v>
      </c>
      <c r="C37" s="1" t="s">
        <v>1119</v>
      </c>
      <c r="D37" s="1" t="s">
        <v>942</v>
      </c>
      <c r="E37" s="57" t="s">
        <v>883</v>
      </c>
      <c r="F37" s="57" t="s">
        <v>733</v>
      </c>
      <c r="G37" s="1">
        <v>11000</v>
      </c>
      <c r="H37" s="1">
        <v>0</v>
      </c>
      <c r="I37" s="1">
        <f t="shared" si="0"/>
        <v>11000</v>
      </c>
      <c r="J37" s="57">
        <f t="shared" si="1"/>
        <v>315.7</v>
      </c>
      <c r="K37" s="1">
        <v>0</v>
      </c>
      <c r="L37" s="1">
        <f t="shared" si="2"/>
        <v>334.4</v>
      </c>
      <c r="M37" s="1">
        <v>25</v>
      </c>
      <c r="N37" s="1">
        <f t="shared" si="3"/>
        <v>675.09999999999991</v>
      </c>
      <c r="O37" s="1">
        <f t="shared" si="4"/>
        <v>10324.9</v>
      </c>
    </row>
    <row r="38" spans="1:15" ht="30" x14ac:dyDescent="0.25">
      <c r="A38" s="1">
        <v>31</v>
      </c>
      <c r="B38" s="1" t="s">
        <v>953</v>
      </c>
      <c r="C38" s="1" t="s">
        <v>1119</v>
      </c>
      <c r="D38" s="1" t="s">
        <v>942</v>
      </c>
      <c r="E38" s="57" t="s">
        <v>883</v>
      </c>
      <c r="F38" s="57" t="s">
        <v>733</v>
      </c>
      <c r="G38" s="1">
        <v>11000</v>
      </c>
      <c r="H38" s="1">
        <v>0</v>
      </c>
      <c r="I38" s="1">
        <f t="shared" si="0"/>
        <v>11000</v>
      </c>
      <c r="J38" s="57">
        <f t="shared" si="1"/>
        <v>315.7</v>
      </c>
      <c r="K38" s="1">
        <v>0</v>
      </c>
      <c r="L38" s="1">
        <f t="shared" si="2"/>
        <v>334.4</v>
      </c>
      <c r="M38" s="1">
        <v>25</v>
      </c>
      <c r="N38" s="1">
        <f t="shared" si="3"/>
        <v>675.09999999999991</v>
      </c>
      <c r="O38" s="1">
        <f t="shared" si="4"/>
        <v>10324.9</v>
      </c>
    </row>
    <row r="39" spans="1:15" ht="30" x14ac:dyDescent="0.25">
      <c r="A39" s="1">
        <v>32</v>
      </c>
      <c r="B39" s="1" t="s">
        <v>954</v>
      </c>
      <c r="C39" s="1" t="s">
        <v>1119</v>
      </c>
      <c r="D39" s="1" t="s">
        <v>942</v>
      </c>
      <c r="E39" s="57" t="s">
        <v>883</v>
      </c>
      <c r="F39" s="57" t="s">
        <v>733</v>
      </c>
      <c r="G39" s="1">
        <v>35000</v>
      </c>
      <c r="H39" s="1">
        <v>0</v>
      </c>
      <c r="I39" s="1">
        <f t="shared" si="0"/>
        <v>35000</v>
      </c>
      <c r="J39" s="57">
        <f t="shared" si="1"/>
        <v>1004.5</v>
      </c>
      <c r="K39" s="1">
        <v>0</v>
      </c>
      <c r="L39" s="1">
        <f t="shared" si="2"/>
        <v>1064</v>
      </c>
      <c r="M39" s="1">
        <v>25</v>
      </c>
      <c r="N39" s="1">
        <f t="shared" si="3"/>
        <v>2093.5</v>
      </c>
      <c r="O39" s="1">
        <f t="shared" si="4"/>
        <v>32906.5</v>
      </c>
    </row>
    <row r="40" spans="1:15" ht="30" x14ac:dyDescent="0.25">
      <c r="A40" s="1">
        <v>33</v>
      </c>
      <c r="B40" s="1" t="s">
        <v>955</v>
      </c>
      <c r="C40" s="1" t="s">
        <v>1119</v>
      </c>
      <c r="D40" s="1" t="s">
        <v>942</v>
      </c>
      <c r="E40" s="57" t="s">
        <v>883</v>
      </c>
      <c r="F40" s="57" t="s">
        <v>733</v>
      </c>
      <c r="G40" s="1">
        <v>35000</v>
      </c>
      <c r="H40" s="1">
        <v>0</v>
      </c>
      <c r="I40" s="1">
        <f t="shared" si="0"/>
        <v>35000</v>
      </c>
      <c r="J40" s="57">
        <f t="shared" si="1"/>
        <v>1004.5</v>
      </c>
      <c r="K40" s="1">
        <v>0</v>
      </c>
      <c r="L40" s="1">
        <f t="shared" si="2"/>
        <v>1064</v>
      </c>
      <c r="M40" s="1">
        <v>25</v>
      </c>
      <c r="N40" s="1">
        <f t="shared" si="3"/>
        <v>2093.5</v>
      </c>
      <c r="O40" s="1">
        <f t="shared" si="4"/>
        <v>32906.5</v>
      </c>
    </row>
    <row r="41" spans="1:15" ht="30" x14ac:dyDescent="0.25">
      <c r="A41" s="1">
        <v>34</v>
      </c>
      <c r="B41" s="1" t="s">
        <v>987</v>
      </c>
      <c r="C41" s="1" t="s">
        <v>1119</v>
      </c>
      <c r="D41" s="1" t="s">
        <v>988</v>
      </c>
      <c r="E41" s="57" t="s">
        <v>883</v>
      </c>
      <c r="F41" s="57" t="s">
        <v>733</v>
      </c>
      <c r="G41" s="1">
        <v>11000</v>
      </c>
      <c r="H41" s="1">
        <v>0</v>
      </c>
      <c r="I41" s="1">
        <f t="shared" si="0"/>
        <v>11000</v>
      </c>
      <c r="J41" s="57">
        <f t="shared" si="1"/>
        <v>315.7</v>
      </c>
      <c r="K41" s="1">
        <v>0</v>
      </c>
      <c r="L41" s="1">
        <f t="shared" si="2"/>
        <v>334.4</v>
      </c>
      <c r="M41" s="1">
        <v>25</v>
      </c>
      <c r="N41" s="1">
        <f t="shared" si="3"/>
        <v>675.09999999999991</v>
      </c>
      <c r="O41" s="1">
        <f t="shared" si="4"/>
        <v>10324.9</v>
      </c>
    </row>
    <row r="42" spans="1:15" ht="30" x14ac:dyDescent="0.25">
      <c r="A42" s="1">
        <v>35</v>
      </c>
      <c r="B42" s="1" t="s">
        <v>989</v>
      </c>
      <c r="C42" s="1" t="s">
        <v>1119</v>
      </c>
      <c r="D42" s="1" t="s">
        <v>988</v>
      </c>
      <c r="E42" s="57" t="s">
        <v>883</v>
      </c>
      <c r="F42" s="57" t="s">
        <v>733</v>
      </c>
      <c r="G42" s="1">
        <v>11000</v>
      </c>
      <c r="H42" s="1">
        <v>0</v>
      </c>
      <c r="I42" s="1">
        <v>11000</v>
      </c>
      <c r="J42" s="57">
        <f t="shared" si="1"/>
        <v>315.7</v>
      </c>
      <c r="K42" s="1">
        <v>0</v>
      </c>
      <c r="L42" s="1">
        <f t="shared" si="2"/>
        <v>334.4</v>
      </c>
      <c r="M42" s="1">
        <v>25</v>
      </c>
      <c r="N42" s="1">
        <f t="shared" si="3"/>
        <v>675.09999999999991</v>
      </c>
      <c r="O42" s="1">
        <f t="shared" si="4"/>
        <v>10324.9</v>
      </c>
    </row>
    <row r="43" spans="1:15" ht="30" x14ac:dyDescent="0.25">
      <c r="A43" s="1">
        <v>36</v>
      </c>
      <c r="B43" s="1" t="s">
        <v>1224</v>
      </c>
      <c r="C43" s="1" t="s">
        <v>1119</v>
      </c>
      <c r="D43" s="1" t="s">
        <v>988</v>
      </c>
      <c r="E43" s="57" t="s">
        <v>883</v>
      </c>
      <c r="F43" s="57" t="s">
        <v>733</v>
      </c>
      <c r="G43" s="1">
        <v>11000</v>
      </c>
      <c r="H43" s="1">
        <v>0</v>
      </c>
      <c r="I43" s="1">
        <v>11000</v>
      </c>
      <c r="J43" s="57">
        <f>+I43*2.87%</f>
        <v>315.7</v>
      </c>
      <c r="K43" s="1">
        <v>0</v>
      </c>
      <c r="L43" s="1">
        <f>+I43*3.04%</f>
        <v>334.4</v>
      </c>
      <c r="M43" s="1">
        <v>25</v>
      </c>
      <c r="N43" s="1">
        <f t="shared" si="3"/>
        <v>675.09999999999991</v>
      </c>
      <c r="O43" s="1">
        <f t="shared" si="4"/>
        <v>10324.9</v>
      </c>
    </row>
    <row r="44" spans="1:15" ht="30" x14ac:dyDescent="0.25">
      <c r="A44" s="1">
        <v>37</v>
      </c>
      <c r="B44" s="1" t="s">
        <v>1405</v>
      </c>
      <c r="C44" s="1" t="s">
        <v>1119</v>
      </c>
      <c r="D44" s="1" t="s">
        <v>1410</v>
      </c>
      <c r="E44" s="57" t="s">
        <v>883</v>
      </c>
      <c r="F44" s="57" t="s">
        <v>733</v>
      </c>
      <c r="G44" s="1">
        <v>11000</v>
      </c>
      <c r="H44" s="1">
        <v>0</v>
      </c>
      <c r="I44" s="1">
        <v>11000</v>
      </c>
      <c r="J44" s="57">
        <f>+I44*2.87%</f>
        <v>315.7</v>
      </c>
      <c r="K44" s="1">
        <v>0</v>
      </c>
      <c r="L44" s="1">
        <f>+I44*3.04%</f>
        <v>334.4</v>
      </c>
      <c r="M44" s="1">
        <v>25</v>
      </c>
      <c r="N44" s="1">
        <f t="shared" si="3"/>
        <v>675.09999999999991</v>
      </c>
      <c r="O44" s="1">
        <f t="shared" si="4"/>
        <v>10324.9</v>
      </c>
    </row>
    <row r="45" spans="1:15" ht="30" x14ac:dyDescent="0.25">
      <c r="A45" s="1">
        <v>38</v>
      </c>
      <c r="B45" s="1" t="s">
        <v>1406</v>
      </c>
      <c r="C45" s="1" t="s">
        <v>1119</v>
      </c>
      <c r="D45" s="1" t="s">
        <v>988</v>
      </c>
      <c r="E45" s="57" t="s">
        <v>883</v>
      </c>
      <c r="F45" s="57" t="s">
        <v>733</v>
      </c>
      <c r="G45" s="1">
        <v>11000</v>
      </c>
      <c r="H45" s="1">
        <v>0</v>
      </c>
      <c r="I45" s="1">
        <v>11000</v>
      </c>
      <c r="J45" s="57">
        <f>+I45*2.87%</f>
        <v>315.7</v>
      </c>
      <c r="K45" s="1">
        <v>0</v>
      </c>
      <c r="L45" s="1">
        <f>+I45*3.04%</f>
        <v>334.4</v>
      </c>
      <c r="M45" s="1">
        <v>25</v>
      </c>
      <c r="N45" s="1">
        <f>+J45+K45+L45+M45</f>
        <v>675.09999999999991</v>
      </c>
      <c r="O45" s="1">
        <f>+I45-N45</f>
        <v>10324.9</v>
      </c>
    </row>
    <row r="46" spans="1:15" ht="30" x14ac:dyDescent="0.25">
      <c r="A46" s="1">
        <v>39</v>
      </c>
      <c r="B46" s="1" t="s">
        <v>1210</v>
      </c>
      <c r="C46" s="1" t="s">
        <v>1119</v>
      </c>
      <c r="D46" s="1" t="s">
        <v>988</v>
      </c>
      <c r="E46" s="57" t="s">
        <v>883</v>
      </c>
      <c r="F46" s="57" t="s">
        <v>733</v>
      </c>
      <c r="G46" s="1">
        <v>11000</v>
      </c>
      <c r="H46" s="1">
        <v>0</v>
      </c>
      <c r="I46" s="1">
        <v>11000</v>
      </c>
      <c r="J46" s="57">
        <f>+I46*2.87%</f>
        <v>315.7</v>
      </c>
      <c r="K46" s="1">
        <v>0</v>
      </c>
      <c r="L46" s="1">
        <f>+I46*3.04%</f>
        <v>334.4</v>
      </c>
      <c r="M46" s="1">
        <v>25</v>
      </c>
      <c r="N46" s="1">
        <f t="shared" si="3"/>
        <v>675.09999999999991</v>
      </c>
      <c r="O46" s="1">
        <f t="shared" si="4"/>
        <v>10324.9</v>
      </c>
    </row>
    <row r="47" spans="1:15" ht="30" x14ac:dyDescent="0.25">
      <c r="A47" s="1">
        <v>40</v>
      </c>
      <c r="B47" s="1" t="s">
        <v>1332</v>
      </c>
      <c r="C47" s="1" t="s">
        <v>992</v>
      </c>
      <c r="D47" s="1" t="s">
        <v>935</v>
      </c>
      <c r="E47" s="57" t="s">
        <v>883</v>
      </c>
      <c r="F47" s="57" t="s">
        <v>733</v>
      </c>
      <c r="G47" s="1">
        <v>11000</v>
      </c>
      <c r="H47" s="1">
        <v>0</v>
      </c>
      <c r="I47" s="1">
        <f>+G47+H47</f>
        <v>11000</v>
      </c>
      <c r="J47" s="57">
        <f>+I47*2.87%</f>
        <v>315.7</v>
      </c>
      <c r="K47" s="1">
        <v>0</v>
      </c>
      <c r="L47" s="1">
        <f>+I47*3.04%</f>
        <v>334.4</v>
      </c>
      <c r="M47" s="1">
        <v>25</v>
      </c>
      <c r="N47" s="1">
        <f>+J47+K47+L47+M47</f>
        <v>675.09999999999991</v>
      </c>
      <c r="O47" s="1">
        <f>+I47-N47</f>
        <v>10324.9</v>
      </c>
    </row>
    <row r="48" spans="1:15" ht="30" x14ac:dyDescent="0.25">
      <c r="A48" s="1">
        <v>41</v>
      </c>
      <c r="B48" s="1" t="s">
        <v>1216</v>
      </c>
      <c r="C48" s="1" t="s">
        <v>1114</v>
      </c>
      <c r="D48" s="1" t="s">
        <v>21</v>
      </c>
      <c r="E48" s="57" t="s">
        <v>883</v>
      </c>
      <c r="F48" s="57" t="s">
        <v>733</v>
      </c>
      <c r="G48" s="1">
        <v>50000</v>
      </c>
      <c r="H48" s="1">
        <v>0</v>
      </c>
      <c r="I48" s="1">
        <f>+G48</f>
        <v>50000</v>
      </c>
      <c r="J48" s="57">
        <f t="shared" si="1"/>
        <v>1435</v>
      </c>
      <c r="K48" s="1">
        <v>1854</v>
      </c>
      <c r="L48" s="1">
        <f t="shared" si="2"/>
        <v>1520</v>
      </c>
      <c r="M48" s="1">
        <v>25</v>
      </c>
      <c r="N48" s="1">
        <f>+J48+K48+L48+M48</f>
        <v>4834</v>
      </c>
      <c r="O48" s="1">
        <f t="shared" si="4"/>
        <v>45166</v>
      </c>
    </row>
    <row r="49" spans="6:18" x14ac:dyDescent="0.25">
      <c r="G49" s="20"/>
      <c r="H49" s="20"/>
      <c r="I49" s="20"/>
      <c r="J49" s="33"/>
      <c r="K49" s="20"/>
      <c r="L49" s="20"/>
      <c r="M49" s="20"/>
      <c r="N49" s="20"/>
      <c r="O49" s="20"/>
    </row>
    <row r="50" spans="6:18" x14ac:dyDescent="0.25">
      <c r="G50" s="10">
        <f t="shared" ref="G50:O50" si="5">SUM(G8:G49)</f>
        <v>1051000</v>
      </c>
      <c r="H50" s="10">
        <f t="shared" si="5"/>
        <v>0</v>
      </c>
      <c r="I50" s="10">
        <f t="shared" si="5"/>
        <v>1051000</v>
      </c>
      <c r="J50" s="10">
        <f t="shared" si="5"/>
        <v>30163.700000000012</v>
      </c>
      <c r="K50" s="10">
        <f t="shared" si="5"/>
        <v>13420.65</v>
      </c>
      <c r="L50" s="10">
        <f t="shared" si="5"/>
        <v>31950.400000000023</v>
      </c>
      <c r="M50" s="10">
        <f t="shared" si="5"/>
        <v>19798.21</v>
      </c>
      <c r="N50" s="10">
        <f t="shared" si="5"/>
        <v>95332.960000000065</v>
      </c>
      <c r="O50" s="10">
        <f t="shared" si="5"/>
        <v>955667.04000000039</v>
      </c>
    </row>
    <row r="51" spans="6:18" x14ac:dyDescent="0.25">
      <c r="G51" s="20"/>
      <c r="H51" s="20"/>
      <c r="I51" s="20"/>
      <c r="J51" s="33"/>
      <c r="K51" s="20"/>
      <c r="L51" s="20"/>
      <c r="M51" s="20"/>
      <c r="N51" s="20"/>
      <c r="O51" s="20"/>
    </row>
    <row r="52" spans="6:18" x14ac:dyDescent="0.25">
      <c r="G52" s="26"/>
      <c r="H52" s="26"/>
      <c r="I52" s="26"/>
      <c r="J52" s="33"/>
      <c r="K52" s="26"/>
      <c r="L52" s="26"/>
      <c r="M52" s="26"/>
      <c r="N52" s="26"/>
      <c r="O52" s="26"/>
    </row>
    <row r="53" spans="6:18" x14ac:dyDescent="0.25">
      <c r="G53" s="26"/>
      <c r="H53" s="26"/>
      <c r="I53" s="26"/>
      <c r="J53" s="33"/>
      <c r="K53" s="26"/>
      <c r="L53" s="26"/>
      <c r="M53" s="26"/>
      <c r="N53" s="26"/>
      <c r="O53" s="26"/>
      <c r="R53" s="49"/>
    </row>
    <row r="54" spans="6:18" x14ac:dyDescent="0.25">
      <c r="G54" s="20"/>
      <c r="H54" s="20"/>
      <c r="I54" s="20"/>
      <c r="J54" s="33"/>
      <c r="K54" s="20"/>
      <c r="L54" s="20"/>
      <c r="M54" s="20"/>
      <c r="N54" s="20"/>
      <c r="O54" s="20"/>
      <c r="R54" s="49"/>
    </row>
    <row r="55" spans="6:18" ht="15" customHeight="1" x14ac:dyDescent="0.25">
      <c r="F55" s="37" t="s">
        <v>1215</v>
      </c>
      <c r="G55" s="20"/>
      <c r="H55" s="20"/>
      <c r="I55" s="20"/>
      <c r="J55" s="33"/>
      <c r="K55" s="20"/>
      <c r="L55" s="20"/>
      <c r="M55" s="20"/>
      <c r="R55" s="49"/>
    </row>
    <row r="56" spans="6:18" ht="30" x14ac:dyDescent="0.25">
      <c r="F56" s="38" t="s">
        <v>878</v>
      </c>
      <c r="G56" s="20"/>
      <c r="H56" s="20"/>
      <c r="I56" s="20"/>
      <c r="J56" s="33"/>
      <c r="K56" s="39"/>
      <c r="L56" s="39"/>
      <c r="M56" s="39"/>
      <c r="N56" s="47"/>
      <c r="O56" s="47"/>
      <c r="P56" s="47"/>
      <c r="Q56" s="47"/>
      <c r="R56" s="47"/>
    </row>
    <row r="57" spans="6:18" x14ac:dyDescent="0.25">
      <c r="F57" s="38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</row>
    <row r="58" spans="6:18" x14ac:dyDescent="0.25">
      <c r="F58" s="38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</row>
    <row r="59" spans="6:18" x14ac:dyDescent="0.25">
      <c r="F59" s="38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</row>
    <row r="60" spans="6:18" x14ac:dyDescent="0.25">
      <c r="F60" s="38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</row>
    <row r="61" spans="6:18" x14ac:dyDescent="0.25">
      <c r="F61" s="38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</row>
    <row r="62" spans="6:18" x14ac:dyDescent="0.25">
      <c r="F62" s="38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</row>
    <row r="63" spans="6:18" x14ac:dyDescent="0.25">
      <c r="K63" s="47"/>
      <c r="L63" s="47"/>
      <c r="M63" s="47"/>
      <c r="N63" s="47"/>
      <c r="O63" s="47"/>
      <c r="P63" s="47"/>
      <c r="Q63" s="47"/>
      <c r="R63" s="47"/>
    </row>
    <row r="64" spans="6:18" x14ac:dyDescent="0.25">
      <c r="K64" s="47"/>
      <c r="L64" s="47"/>
      <c r="M64" s="47"/>
      <c r="N64" s="47"/>
      <c r="O64" s="47"/>
      <c r="P64" s="47"/>
      <c r="Q64" s="47"/>
      <c r="R64" s="47"/>
    </row>
    <row r="65" spans="3:19" x14ac:dyDescent="0.25">
      <c r="C65" s="26"/>
      <c r="D65" s="26"/>
      <c r="H65" s="35"/>
      <c r="I65" s="47"/>
      <c r="K65" s="39"/>
      <c r="L65" s="39"/>
      <c r="M65" s="47"/>
      <c r="N65" s="47"/>
      <c r="O65" s="47"/>
      <c r="P65" s="47"/>
      <c r="Q65" s="47"/>
      <c r="R65" s="47"/>
    </row>
    <row r="66" spans="3:19" x14ac:dyDescent="0.25">
      <c r="C66" s="52"/>
      <c r="D66" s="52"/>
      <c r="F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</row>
    <row r="67" spans="3:19" x14ac:dyDescent="0.25">
      <c r="C67" s="52"/>
      <c r="D67" s="52"/>
      <c r="F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</row>
    <row r="68" spans="3:19" x14ac:dyDescent="0.25">
      <c r="C68" s="26"/>
      <c r="D68" s="26"/>
      <c r="G68" s="39"/>
      <c r="H68" s="35"/>
      <c r="I68" s="47"/>
      <c r="K68" s="39"/>
      <c r="L68" s="39"/>
      <c r="M68" s="47"/>
      <c r="N68" s="52"/>
      <c r="O68" s="52"/>
      <c r="P68" s="47"/>
      <c r="Q68" s="47"/>
      <c r="R68" s="47"/>
    </row>
    <row r="69" spans="3:19" x14ac:dyDescent="0.25">
      <c r="C69" s="26"/>
      <c r="D69" s="26"/>
      <c r="G69" s="39"/>
      <c r="H69" s="35"/>
      <c r="I69" s="47"/>
      <c r="K69" s="39"/>
      <c r="L69" s="39"/>
      <c r="M69" s="39"/>
      <c r="N69" s="39"/>
      <c r="O69" s="52"/>
      <c r="P69" s="47"/>
      <c r="Q69" s="47"/>
      <c r="R69" s="47"/>
    </row>
    <row r="70" spans="3:19" x14ac:dyDescent="0.25">
      <c r="C70" s="26"/>
      <c r="D70" s="26"/>
      <c r="G70" s="39"/>
      <c r="H70" s="35"/>
      <c r="I70" s="47"/>
      <c r="K70" s="39"/>
      <c r="L70" s="39"/>
      <c r="M70" s="47"/>
      <c r="N70" s="52"/>
      <c r="O70" s="52"/>
      <c r="P70" s="47"/>
      <c r="Q70" s="47"/>
      <c r="R70" s="47"/>
      <c r="S70" s="17"/>
    </row>
    <row r="71" spans="3:19" x14ac:dyDescent="0.25">
      <c r="C71" s="51"/>
      <c r="D71" s="51"/>
      <c r="F71" s="1"/>
      <c r="G71" s="17"/>
      <c r="H71" s="17"/>
      <c r="I71" s="17"/>
      <c r="J71" s="17"/>
      <c r="K71" s="17"/>
      <c r="L71" s="17"/>
      <c r="M71" s="17"/>
      <c r="N71" s="17"/>
      <c r="O71" s="17"/>
      <c r="P71" s="51"/>
      <c r="Q71" s="51"/>
      <c r="R71" s="51"/>
      <c r="S71" s="51"/>
    </row>
    <row r="72" spans="3:19" x14ac:dyDescent="0.25">
      <c r="C72" s="26"/>
      <c r="D72" s="26"/>
      <c r="G72" s="51"/>
      <c r="H72" s="51"/>
      <c r="I72" s="51"/>
      <c r="J72" s="51"/>
      <c r="K72" s="51"/>
      <c r="L72" s="51"/>
      <c r="M72" s="51"/>
      <c r="N72" s="51"/>
      <c r="O72" s="51"/>
    </row>
    <row r="73" spans="3:19" x14ac:dyDescent="0.25">
      <c r="C73" s="26"/>
      <c r="D73" s="26"/>
      <c r="E73" s="51"/>
      <c r="F73" s="50"/>
      <c r="G73" s="51"/>
      <c r="H73" s="51"/>
      <c r="I73" s="51"/>
      <c r="J73" s="51"/>
      <c r="K73" s="51"/>
      <c r="L73" s="51"/>
      <c r="M73" s="51"/>
      <c r="N73" s="51"/>
    </row>
    <row r="74" spans="3:19" x14ac:dyDescent="0.25">
      <c r="C74" s="26"/>
      <c r="D74" s="26"/>
      <c r="E74" s="51"/>
      <c r="F74" s="50"/>
      <c r="G74" s="51"/>
      <c r="H74" s="51"/>
      <c r="I74" s="51"/>
      <c r="J74" s="51"/>
      <c r="K74" s="51"/>
      <c r="L74" s="51"/>
      <c r="M74" s="51"/>
      <c r="N74" s="51"/>
    </row>
    <row r="75" spans="3:19" x14ac:dyDescent="0.25">
      <c r="C75" s="26"/>
      <c r="D75" s="26"/>
      <c r="E75" s="51"/>
      <c r="F75" s="50"/>
    </row>
    <row r="76" spans="3:19" x14ac:dyDescent="0.25">
      <c r="C76" s="26"/>
      <c r="D76" s="26"/>
      <c r="E76" s="51"/>
      <c r="F76" s="50"/>
    </row>
    <row r="77" spans="3:19" x14ac:dyDescent="0.25">
      <c r="C77" s="26"/>
      <c r="D77" s="26"/>
      <c r="E77" s="51"/>
      <c r="F77" s="50"/>
    </row>
    <row r="78" spans="3:19" x14ac:dyDescent="0.25">
      <c r="C78" s="26"/>
      <c r="D78" s="26"/>
      <c r="E78" s="51"/>
      <c r="F78" s="50"/>
    </row>
    <row r="79" spans="3:19" x14ac:dyDescent="0.25">
      <c r="E79" s="51"/>
      <c r="F79" s="50"/>
    </row>
    <row r="80" spans="3:19" x14ac:dyDescent="0.25">
      <c r="E80" s="51"/>
      <c r="F80" s="51"/>
    </row>
    <row r="81" spans="5:6" x14ac:dyDescent="0.25">
      <c r="E81" s="51"/>
      <c r="F81" s="50"/>
    </row>
    <row r="82" spans="5:6" x14ac:dyDescent="0.25">
      <c r="E82" s="51"/>
      <c r="F82" s="50"/>
    </row>
    <row r="83" spans="5:6" x14ac:dyDescent="0.25">
      <c r="E83" s="51"/>
      <c r="F83" s="50"/>
    </row>
    <row r="84" spans="5:6" x14ac:dyDescent="0.25">
      <c r="E84" s="51"/>
      <c r="F84" s="50"/>
    </row>
    <row r="85" spans="5:6" x14ac:dyDescent="0.25">
      <c r="E85" s="51"/>
      <c r="F85" s="50"/>
    </row>
    <row r="86" spans="5:6" x14ac:dyDescent="0.25">
      <c r="E86" s="51"/>
      <c r="F86" s="50"/>
    </row>
    <row r="87" spans="5:6" x14ac:dyDescent="0.25">
      <c r="E87" s="51"/>
      <c r="F87" s="50"/>
    </row>
    <row r="88" spans="5:6" x14ac:dyDescent="0.25">
      <c r="E88" s="51"/>
      <c r="F88" s="50"/>
    </row>
    <row r="89" spans="5:6" x14ac:dyDescent="0.25">
      <c r="E89" s="51"/>
      <c r="F89" s="50"/>
    </row>
    <row r="90" spans="5:6" x14ac:dyDescent="0.25">
      <c r="E90" s="51"/>
      <c r="F90" s="50"/>
    </row>
    <row r="91" spans="5:6" x14ac:dyDescent="0.25">
      <c r="E91" s="51"/>
      <c r="F91" s="50"/>
    </row>
    <row r="92" spans="5:6" x14ac:dyDescent="0.25">
      <c r="E92" s="51"/>
      <c r="F92" s="50"/>
    </row>
    <row r="93" spans="5:6" x14ac:dyDescent="0.25">
      <c r="E93" s="51"/>
      <c r="F93" s="50"/>
    </row>
    <row r="94" spans="5:6" x14ac:dyDescent="0.25">
      <c r="E94" s="51"/>
      <c r="F94" s="50"/>
    </row>
    <row r="95" spans="5:6" x14ac:dyDescent="0.25">
      <c r="E95" s="51"/>
      <c r="F95" s="50"/>
    </row>
    <row r="96" spans="5:6" x14ac:dyDescent="0.25">
      <c r="E96" s="51"/>
      <c r="F96" s="50"/>
    </row>
    <row r="97" spans="5:6" x14ac:dyDescent="0.25">
      <c r="E97" s="51"/>
      <c r="F97" s="50"/>
    </row>
    <row r="98" spans="5:6" x14ac:dyDescent="0.25">
      <c r="E98" s="51"/>
      <c r="F98" s="50"/>
    </row>
    <row r="99" spans="5:6" x14ac:dyDescent="0.25">
      <c r="E99" s="51"/>
      <c r="F99" s="50"/>
    </row>
    <row r="100" spans="5:6" x14ac:dyDescent="0.25">
      <c r="E100" s="51"/>
      <c r="F100" s="50"/>
    </row>
    <row r="101" spans="5:6" x14ac:dyDescent="0.25">
      <c r="E101" s="51"/>
      <c r="F101" s="50"/>
    </row>
    <row r="102" spans="5:6" x14ac:dyDescent="0.25">
      <c r="E102" s="51"/>
      <c r="F102" s="50"/>
    </row>
  </sheetData>
  <mergeCells count="4">
    <mergeCell ref="B4:O4"/>
    <mergeCell ref="A5:O5"/>
    <mergeCell ref="B2:O2"/>
    <mergeCell ref="B3:O3"/>
  </mergeCells>
  <conditionalFormatting sqref="B1:B4 B6:B7">
    <cfRule type="expression" dxfId="6" priority="9" stopIfTrue="1">
      <formula>AND(COUNTIF($B$1:$B$4, B1)+COUNTIF($B$6:$B$7, B1)&gt;1,NOT(ISBLANK(B1)))</formula>
    </cfRule>
    <cfRule type="expression" dxfId="5" priority="10" stopIfTrue="1">
      <formula>AND(COUNTIF($B$1:$B$4, B1)+COUNTIF($B$6:$B$7, B1)&gt;1,NOT(ISBLANK(B1)))</formula>
    </cfRule>
  </conditionalFormatting>
  <conditionalFormatting sqref="A5">
    <cfRule type="duplicateValues" dxfId="4" priority="5"/>
    <cfRule type="duplicateValues" dxfId="3" priority="6"/>
  </conditionalFormatting>
  <conditionalFormatting sqref="B49:B62">
    <cfRule type="duplicateValues" dxfId="2" priority="3"/>
    <cfRule type="duplicateValues" dxfId="1" priority="4"/>
  </conditionalFormatting>
  <pageMargins left="0.7" right="0.7" top="0.75" bottom="0.75" header="0.3" footer="0.3"/>
  <pageSetup paperSize="5" scale="56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5"/>
  <sheetViews>
    <sheetView topLeftCell="A140" zoomScaleNormal="100" workbookViewId="0">
      <selection activeCell="G162" sqref="G162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3.140625" style="1" customWidth="1"/>
    <col min="4" max="4" width="30" style="1" customWidth="1"/>
    <col min="5" max="5" width="16.140625" style="1" customWidth="1"/>
    <col min="6" max="6" width="14.140625" style="1" customWidth="1"/>
    <col min="7" max="7" width="21.28515625" style="20" customWidth="1"/>
    <col min="8" max="8" width="13.42578125" style="20" customWidth="1"/>
    <col min="9" max="9" width="21.140625" style="20" bestFit="1" customWidth="1"/>
    <col min="10" max="10" width="15.42578125" style="20" customWidth="1"/>
    <col min="11" max="11" width="14.7109375" style="20" customWidth="1"/>
    <col min="12" max="12" width="16.7109375" style="20" customWidth="1"/>
    <col min="13" max="13" width="16.42578125" style="55" bestFit="1" customWidth="1"/>
    <col min="14" max="14" width="16" style="20" bestFit="1" customWidth="1"/>
    <col min="15" max="15" width="19.5703125" style="20" customWidth="1"/>
    <col min="16" max="16384" width="11.42578125" style="1"/>
  </cols>
  <sheetData>
    <row r="1" spans="1:15" ht="69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25">
      <c r="A2" s="64" t="s">
        <v>729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5">
      <c r="A3" s="64" t="s">
        <v>730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.75" x14ac:dyDescent="0.25">
      <c r="A4" s="67" t="s">
        <v>731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21" x14ac:dyDescent="0.35">
      <c r="A5" s="69" t="s">
        <v>1431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30" x14ac:dyDescent="0.25">
      <c r="E6" s="71" t="s">
        <v>0</v>
      </c>
      <c r="F6" s="71"/>
      <c r="G6" s="20" t="s">
        <v>1</v>
      </c>
      <c r="H6" s="20" t="s">
        <v>2</v>
      </c>
      <c r="I6" s="20" t="s">
        <v>3</v>
      </c>
      <c r="J6" s="20" t="s">
        <v>4</v>
      </c>
      <c r="L6" s="20" t="s">
        <v>5</v>
      </c>
    </row>
    <row r="7" spans="1:15" ht="30" x14ac:dyDescent="0.25">
      <c r="A7" s="22" t="s">
        <v>6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732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56" t="s">
        <v>17</v>
      </c>
      <c r="N7" s="3" t="s">
        <v>18</v>
      </c>
      <c r="O7" s="3" t="s">
        <v>19</v>
      </c>
    </row>
    <row r="8" spans="1:15" ht="30" x14ac:dyDescent="0.25">
      <c r="A8" s="1">
        <v>1</v>
      </c>
      <c r="B8" s="1" t="s">
        <v>787</v>
      </c>
      <c r="C8" s="1" t="s">
        <v>1146</v>
      </c>
      <c r="D8" s="1" t="s">
        <v>788</v>
      </c>
      <c r="E8" s="1" t="s">
        <v>727</v>
      </c>
      <c r="F8" s="1" t="s">
        <v>734</v>
      </c>
      <c r="G8" s="57">
        <v>75000</v>
      </c>
      <c r="H8" s="57">
        <v>0</v>
      </c>
      <c r="I8" s="57">
        <f t="shared" ref="I8:I72" si="0">+G8+H8</f>
        <v>75000</v>
      </c>
      <c r="J8" s="57">
        <f t="shared" ref="J8:J72" si="1">+I8*2.87%</f>
        <v>2152.5</v>
      </c>
      <c r="K8" s="57">
        <v>6309.35</v>
      </c>
      <c r="L8" s="57">
        <f t="shared" ref="L8:L72" si="2">+I8*3.04%</f>
        <v>2280</v>
      </c>
      <c r="M8" s="55">
        <v>25</v>
      </c>
      <c r="N8" s="57">
        <f>+J8+K8+L8+M8</f>
        <v>10766.85</v>
      </c>
      <c r="O8" s="57">
        <f>+I8-N8</f>
        <v>64233.15</v>
      </c>
    </row>
    <row r="9" spans="1:15" ht="30" x14ac:dyDescent="0.25">
      <c r="A9" s="1">
        <v>2</v>
      </c>
      <c r="B9" s="1" t="s">
        <v>755</v>
      </c>
      <c r="C9" s="1" t="s">
        <v>1147</v>
      </c>
      <c r="D9" s="1" t="s">
        <v>193</v>
      </c>
      <c r="E9" s="1" t="s">
        <v>727</v>
      </c>
      <c r="F9" s="1" t="s">
        <v>734</v>
      </c>
      <c r="G9" s="57">
        <v>35000</v>
      </c>
      <c r="H9" s="57">
        <v>0</v>
      </c>
      <c r="I9" s="57">
        <f t="shared" si="0"/>
        <v>35000</v>
      </c>
      <c r="J9" s="57">
        <f t="shared" si="1"/>
        <v>1004.5</v>
      </c>
      <c r="K9" s="57"/>
      <c r="L9" s="57">
        <f t="shared" si="2"/>
        <v>1064</v>
      </c>
      <c r="M9" s="55">
        <v>25</v>
      </c>
      <c r="N9" s="57">
        <f t="shared" ref="N9:N72" si="3">+J9+K9+L9+M9</f>
        <v>2093.5</v>
      </c>
      <c r="O9" s="57">
        <f t="shared" ref="O9:O72" si="4">+I9-N9</f>
        <v>32906.5</v>
      </c>
    </row>
    <row r="10" spans="1:15" x14ac:dyDescent="0.25">
      <c r="A10" s="1">
        <v>3</v>
      </c>
      <c r="B10" s="1" t="s">
        <v>1229</v>
      </c>
      <c r="C10" s="1" t="s">
        <v>913</v>
      </c>
      <c r="D10" s="1" t="s">
        <v>451</v>
      </c>
      <c r="E10" s="1" t="s">
        <v>727</v>
      </c>
      <c r="F10" s="1" t="s">
        <v>734</v>
      </c>
      <c r="G10" s="57">
        <v>25000</v>
      </c>
      <c r="H10" s="57">
        <v>0</v>
      </c>
      <c r="I10" s="57">
        <f>+G10+H10</f>
        <v>25000</v>
      </c>
      <c r="J10" s="57">
        <f t="shared" si="1"/>
        <v>717.5</v>
      </c>
      <c r="K10" s="57">
        <v>0</v>
      </c>
      <c r="L10" s="57">
        <f t="shared" si="2"/>
        <v>760</v>
      </c>
      <c r="M10" s="55">
        <f>25+670</f>
        <v>695</v>
      </c>
      <c r="N10" s="57">
        <f t="shared" si="3"/>
        <v>2172.5</v>
      </c>
      <c r="O10" s="57">
        <f t="shared" si="4"/>
        <v>22827.5</v>
      </c>
    </row>
    <row r="11" spans="1:15" x14ac:dyDescent="0.25">
      <c r="A11" s="1">
        <v>4</v>
      </c>
      <c r="B11" s="1" t="s">
        <v>782</v>
      </c>
      <c r="C11" s="1" t="s">
        <v>1148</v>
      </c>
      <c r="D11" s="1" t="s">
        <v>783</v>
      </c>
      <c r="E11" s="1" t="s">
        <v>727</v>
      </c>
      <c r="F11" s="1" t="s">
        <v>734</v>
      </c>
      <c r="G11" s="57">
        <v>41000</v>
      </c>
      <c r="H11" s="57">
        <v>0</v>
      </c>
      <c r="I11" s="57">
        <f t="shared" si="0"/>
        <v>41000</v>
      </c>
      <c r="J11" s="57">
        <f t="shared" si="1"/>
        <v>1176.7</v>
      </c>
      <c r="K11" s="57">
        <v>583.79</v>
      </c>
      <c r="L11" s="57">
        <f t="shared" si="2"/>
        <v>1246.4000000000001</v>
      </c>
      <c r="M11" s="55">
        <v>25</v>
      </c>
      <c r="N11" s="57">
        <f t="shared" si="3"/>
        <v>3031.8900000000003</v>
      </c>
      <c r="O11" s="57">
        <f t="shared" si="4"/>
        <v>37968.11</v>
      </c>
    </row>
    <row r="12" spans="1:15" x14ac:dyDescent="0.25">
      <c r="A12" s="1">
        <v>5</v>
      </c>
      <c r="B12" s="1" t="s">
        <v>785</v>
      </c>
      <c r="C12" s="1" t="s">
        <v>1149</v>
      </c>
      <c r="D12" s="1" t="s">
        <v>786</v>
      </c>
      <c r="E12" s="1" t="s">
        <v>727</v>
      </c>
      <c r="F12" s="1" t="s">
        <v>734</v>
      </c>
      <c r="G12" s="57">
        <f>22050+12950</f>
        <v>35000</v>
      </c>
      <c r="H12" s="57">
        <v>0</v>
      </c>
      <c r="I12" s="57">
        <f t="shared" si="0"/>
        <v>35000</v>
      </c>
      <c r="J12" s="57">
        <f t="shared" si="1"/>
        <v>1004.5</v>
      </c>
      <c r="K12" s="57"/>
      <c r="L12" s="57">
        <f t="shared" si="2"/>
        <v>1064</v>
      </c>
      <c r="M12" s="55">
        <f>25+470</f>
        <v>495</v>
      </c>
      <c r="N12" s="57">
        <f t="shared" si="3"/>
        <v>2563.5</v>
      </c>
      <c r="O12" s="57">
        <f t="shared" si="4"/>
        <v>32436.5</v>
      </c>
    </row>
    <row r="13" spans="1:15" ht="30" x14ac:dyDescent="0.25">
      <c r="A13" s="1">
        <v>6</v>
      </c>
      <c r="B13" s="1" t="s">
        <v>1018</v>
      </c>
      <c r="C13" s="1" t="s">
        <v>739</v>
      </c>
      <c r="D13" s="1" t="s">
        <v>1019</v>
      </c>
      <c r="E13" s="1" t="s">
        <v>727</v>
      </c>
      <c r="F13" s="1" t="s">
        <v>740</v>
      </c>
      <c r="G13" s="57">
        <v>60000</v>
      </c>
      <c r="H13" s="57">
        <v>0</v>
      </c>
      <c r="I13" s="57">
        <f t="shared" si="0"/>
        <v>60000</v>
      </c>
      <c r="J13" s="57">
        <f t="shared" si="1"/>
        <v>1722</v>
      </c>
      <c r="K13" s="57">
        <v>3486.65</v>
      </c>
      <c r="L13" s="57">
        <f t="shared" si="2"/>
        <v>1824</v>
      </c>
      <c r="M13" s="55">
        <v>25</v>
      </c>
      <c r="N13" s="57">
        <f t="shared" si="3"/>
        <v>7057.65</v>
      </c>
      <c r="O13" s="57">
        <f t="shared" si="4"/>
        <v>52942.35</v>
      </c>
    </row>
    <row r="14" spans="1:15" ht="30" x14ac:dyDescent="0.25">
      <c r="A14" s="1">
        <v>7</v>
      </c>
      <c r="B14" s="1" t="s">
        <v>1020</v>
      </c>
      <c r="C14" s="1" t="s">
        <v>739</v>
      </c>
      <c r="D14" s="1" t="s">
        <v>811</v>
      </c>
      <c r="E14" s="1" t="s">
        <v>727</v>
      </c>
      <c r="F14" s="1" t="s">
        <v>740</v>
      </c>
      <c r="G14" s="57">
        <v>65000</v>
      </c>
      <c r="H14" s="57">
        <v>0</v>
      </c>
      <c r="I14" s="57">
        <f t="shared" si="0"/>
        <v>65000</v>
      </c>
      <c r="J14" s="57">
        <f t="shared" si="1"/>
        <v>1865.5</v>
      </c>
      <c r="K14" s="57">
        <v>4427.55</v>
      </c>
      <c r="L14" s="57">
        <f t="shared" si="2"/>
        <v>1976</v>
      </c>
      <c r="M14" s="55">
        <v>25</v>
      </c>
      <c r="N14" s="57">
        <f t="shared" si="3"/>
        <v>8294.0499999999993</v>
      </c>
      <c r="O14" s="57">
        <f t="shared" si="4"/>
        <v>56705.95</v>
      </c>
    </row>
    <row r="15" spans="1:15" ht="30" x14ac:dyDescent="0.25">
      <c r="A15" s="1">
        <v>8</v>
      </c>
      <c r="B15" s="1" t="s">
        <v>758</v>
      </c>
      <c r="C15" s="1" t="s">
        <v>739</v>
      </c>
      <c r="D15" s="1" t="s">
        <v>491</v>
      </c>
      <c r="E15" s="1" t="s">
        <v>727</v>
      </c>
      <c r="F15" s="1" t="s">
        <v>740</v>
      </c>
      <c r="G15" s="57">
        <v>15000</v>
      </c>
      <c r="H15" s="57">
        <v>0</v>
      </c>
      <c r="I15" s="57">
        <f t="shared" si="0"/>
        <v>15000</v>
      </c>
      <c r="J15" s="57">
        <f t="shared" si="1"/>
        <v>430.5</v>
      </c>
      <c r="K15" s="57"/>
      <c r="L15" s="57">
        <f t="shared" si="2"/>
        <v>456</v>
      </c>
      <c r="M15" s="55">
        <v>25</v>
      </c>
      <c r="N15" s="57">
        <f t="shared" si="3"/>
        <v>911.5</v>
      </c>
      <c r="O15" s="57">
        <f t="shared" si="4"/>
        <v>14088.5</v>
      </c>
    </row>
    <row r="16" spans="1:15" x14ac:dyDescent="0.25">
      <c r="A16" s="1">
        <v>9</v>
      </c>
      <c r="B16" s="1" t="s">
        <v>1394</v>
      </c>
      <c r="C16" s="1" t="s">
        <v>907</v>
      </c>
      <c r="D16" s="1" t="s">
        <v>112</v>
      </c>
      <c r="E16" s="1" t="s">
        <v>727</v>
      </c>
      <c r="F16" s="1" t="s">
        <v>740</v>
      </c>
      <c r="G16" s="57">
        <v>90000</v>
      </c>
      <c r="H16" s="57">
        <v>0</v>
      </c>
      <c r="I16" s="57">
        <f t="shared" si="0"/>
        <v>90000</v>
      </c>
      <c r="J16" s="57">
        <f t="shared" si="1"/>
        <v>2583</v>
      </c>
      <c r="K16" s="57">
        <v>9753.19</v>
      </c>
      <c r="L16" s="57">
        <f t="shared" si="2"/>
        <v>2736</v>
      </c>
      <c r="M16" s="55">
        <v>25</v>
      </c>
      <c r="N16" s="57">
        <f t="shared" si="3"/>
        <v>15097.19</v>
      </c>
      <c r="O16" s="57">
        <f t="shared" si="4"/>
        <v>74902.81</v>
      </c>
    </row>
    <row r="17" spans="1:15" ht="45" x14ac:dyDescent="0.25">
      <c r="A17" s="1">
        <v>10</v>
      </c>
      <c r="B17" s="1" t="s">
        <v>1319</v>
      </c>
      <c r="C17" s="1" t="s">
        <v>1105</v>
      </c>
      <c r="D17" s="1" t="s">
        <v>90</v>
      </c>
      <c r="E17" s="1" t="s">
        <v>727</v>
      </c>
      <c r="F17" s="1" t="s">
        <v>734</v>
      </c>
      <c r="G17" s="57">
        <v>35000</v>
      </c>
      <c r="H17" s="57">
        <v>0</v>
      </c>
      <c r="I17" s="57">
        <f t="shared" si="0"/>
        <v>35000</v>
      </c>
      <c r="J17" s="57">
        <f t="shared" si="1"/>
        <v>1004.5</v>
      </c>
      <c r="K17" s="57">
        <v>0</v>
      </c>
      <c r="L17" s="57">
        <f t="shared" si="2"/>
        <v>1064</v>
      </c>
      <c r="M17" s="55">
        <v>25</v>
      </c>
      <c r="N17" s="57">
        <f t="shared" si="3"/>
        <v>2093.5</v>
      </c>
      <c r="O17" s="57">
        <f t="shared" si="4"/>
        <v>32906.5</v>
      </c>
    </row>
    <row r="18" spans="1:15" ht="45" x14ac:dyDescent="0.25">
      <c r="A18" s="1">
        <v>11</v>
      </c>
      <c r="B18" s="1" t="s">
        <v>1320</v>
      </c>
      <c r="C18" s="1" t="s">
        <v>1105</v>
      </c>
      <c r="D18" s="1" t="s">
        <v>90</v>
      </c>
      <c r="E18" s="1" t="s">
        <v>727</v>
      </c>
      <c r="F18" s="1" t="s">
        <v>734</v>
      </c>
      <c r="G18" s="57">
        <v>35000</v>
      </c>
      <c r="H18" s="57">
        <v>0</v>
      </c>
      <c r="I18" s="57">
        <f>+G18+H18</f>
        <v>35000</v>
      </c>
      <c r="J18" s="57">
        <f>+I18*2.87%</f>
        <v>1004.5</v>
      </c>
      <c r="K18" s="57">
        <v>0</v>
      </c>
      <c r="L18" s="57">
        <f>+I18*3.04%</f>
        <v>1064</v>
      </c>
      <c r="M18" s="55">
        <v>25</v>
      </c>
      <c r="N18" s="57">
        <f t="shared" si="3"/>
        <v>2093.5</v>
      </c>
      <c r="O18" s="57">
        <f t="shared" si="4"/>
        <v>32906.5</v>
      </c>
    </row>
    <row r="19" spans="1:15" x14ac:dyDescent="0.25">
      <c r="A19" s="1">
        <v>12</v>
      </c>
      <c r="B19" s="1" t="s">
        <v>749</v>
      </c>
      <c r="C19" s="1" t="s">
        <v>1119</v>
      </c>
      <c r="D19" s="1" t="s">
        <v>44</v>
      </c>
      <c r="E19" s="1" t="s">
        <v>727</v>
      </c>
      <c r="F19" s="1" t="s">
        <v>734</v>
      </c>
      <c r="G19" s="57">
        <v>28350</v>
      </c>
      <c r="H19" s="57">
        <v>0</v>
      </c>
      <c r="I19" s="57">
        <f t="shared" si="0"/>
        <v>28350</v>
      </c>
      <c r="J19" s="57">
        <f t="shared" si="1"/>
        <v>813.64499999999998</v>
      </c>
      <c r="K19" s="57"/>
      <c r="L19" s="57">
        <f t="shared" si="2"/>
        <v>861.84</v>
      </c>
      <c r="M19" s="55">
        <v>25</v>
      </c>
      <c r="N19" s="57">
        <f t="shared" si="3"/>
        <v>1700.4850000000001</v>
      </c>
      <c r="O19" s="57">
        <f t="shared" si="4"/>
        <v>26649.514999999999</v>
      </c>
    </row>
    <row r="20" spans="1:15" ht="30" x14ac:dyDescent="0.25">
      <c r="A20" s="1">
        <v>13</v>
      </c>
      <c r="B20" s="1" t="s">
        <v>750</v>
      </c>
      <c r="C20" s="1" t="s">
        <v>1119</v>
      </c>
      <c r="D20" s="1" t="s">
        <v>151</v>
      </c>
      <c r="E20" s="1" t="s">
        <v>726</v>
      </c>
      <c r="F20" s="1" t="s">
        <v>740</v>
      </c>
      <c r="G20" s="57">
        <v>20000</v>
      </c>
      <c r="H20" s="57">
        <v>0</v>
      </c>
      <c r="I20" s="57">
        <f t="shared" si="0"/>
        <v>20000</v>
      </c>
      <c r="J20" s="57">
        <f t="shared" si="1"/>
        <v>574</v>
      </c>
      <c r="K20" s="57">
        <v>0</v>
      </c>
      <c r="L20" s="57">
        <f t="shared" si="2"/>
        <v>608</v>
      </c>
      <c r="M20" s="55">
        <v>25</v>
      </c>
      <c r="N20" s="57">
        <f t="shared" si="3"/>
        <v>1207</v>
      </c>
      <c r="O20" s="57">
        <f t="shared" si="4"/>
        <v>18793</v>
      </c>
    </row>
    <row r="21" spans="1:15" x14ac:dyDescent="0.25">
      <c r="A21" s="1">
        <v>14</v>
      </c>
      <c r="B21" s="1" t="s">
        <v>770</v>
      </c>
      <c r="C21" s="1" t="s">
        <v>1119</v>
      </c>
      <c r="D21" s="1" t="s">
        <v>771</v>
      </c>
      <c r="E21" s="1" t="s">
        <v>727</v>
      </c>
      <c r="F21" s="1" t="s">
        <v>734</v>
      </c>
      <c r="G21" s="57">
        <v>35000</v>
      </c>
      <c r="H21" s="57">
        <v>0</v>
      </c>
      <c r="I21" s="57">
        <f t="shared" si="0"/>
        <v>35000</v>
      </c>
      <c r="J21" s="57">
        <f t="shared" si="1"/>
        <v>1004.5</v>
      </c>
      <c r="K21" s="57"/>
      <c r="L21" s="57">
        <f t="shared" si="2"/>
        <v>1064</v>
      </c>
      <c r="M21" s="55">
        <f>25+3574.76</f>
        <v>3599.76</v>
      </c>
      <c r="N21" s="57">
        <f t="shared" si="3"/>
        <v>5668.26</v>
      </c>
      <c r="O21" s="57">
        <f t="shared" si="4"/>
        <v>29331.739999999998</v>
      </c>
    </row>
    <row r="22" spans="1:15" x14ac:dyDescent="0.25">
      <c r="A22" s="1">
        <v>15</v>
      </c>
      <c r="B22" s="1" t="s">
        <v>804</v>
      </c>
      <c r="C22" s="1" t="s">
        <v>1119</v>
      </c>
      <c r="D22" s="1" t="s">
        <v>798</v>
      </c>
      <c r="E22" s="1" t="s">
        <v>727</v>
      </c>
      <c r="F22" s="1" t="s">
        <v>740</v>
      </c>
      <c r="G22" s="57">
        <v>50000</v>
      </c>
      <c r="H22" s="57">
        <v>0</v>
      </c>
      <c r="I22" s="57">
        <f t="shared" si="0"/>
        <v>50000</v>
      </c>
      <c r="J22" s="57">
        <f t="shared" si="1"/>
        <v>1435</v>
      </c>
      <c r="K22" s="57">
        <v>1854</v>
      </c>
      <c r="L22" s="57">
        <f t="shared" si="2"/>
        <v>1520</v>
      </c>
      <c r="M22" s="55">
        <f>25+400</f>
        <v>425</v>
      </c>
      <c r="N22" s="57">
        <f t="shared" si="3"/>
        <v>5234</v>
      </c>
      <c r="O22" s="57">
        <f t="shared" si="4"/>
        <v>44766</v>
      </c>
    </row>
    <row r="23" spans="1:15" x14ac:dyDescent="0.25">
      <c r="A23" s="1">
        <v>16</v>
      </c>
      <c r="B23" s="1" t="s">
        <v>809</v>
      </c>
      <c r="C23" s="1" t="s">
        <v>1119</v>
      </c>
      <c r="D23" s="1" t="s">
        <v>798</v>
      </c>
      <c r="E23" s="1" t="s">
        <v>727</v>
      </c>
      <c r="F23" s="1" t="s">
        <v>740</v>
      </c>
      <c r="G23" s="57">
        <v>50000</v>
      </c>
      <c r="H23" s="57">
        <v>0</v>
      </c>
      <c r="I23" s="57">
        <f t="shared" si="0"/>
        <v>50000</v>
      </c>
      <c r="J23" s="57">
        <f t="shared" si="1"/>
        <v>1435</v>
      </c>
      <c r="K23" s="57">
        <v>1854</v>
      </c>
      <c r="L23" s="57">
        <f t="shared" si="2"/>
        <v>1520</v>
      </c>
      <c r="M23" s="55">
        <f>1587.38+25</f>
        <v>1612.38</v>
      </c>
      <c r="N23" s="57">
        <f t="shared" si="3"/>
        <v>6421.38</v>
      </c>
      <c r="O23" s="57">
        <f t="shared" si="4"/>
        <v>43578.62</v>
      </c>
    </row>
    <row r="24" spans="1:15" x14ac:dyDescent="0.25">
      <c r="A24" s="1">
        <v>17</v>
      </c>
      <c r="B24" s="1" t="s">
        <v>819</v>
      </c>
      <c r="C24" s="1" t="s">
        <v>1119</v>
      </c>
      <c r="D24" s="1" t="s">
        <v>140</v>
      </c>
      <c r="E24" s="1" t="s">
        <v>727</v>
      </c>
      <c r="F24" s="1" t="s">
        <v>734</v>
      </c>
      <c r="G24" s="57">
        <v>22050</v>
      </c>
      <c r="H24" s="57">
        <v>0</v>
      </c>
      <c r="I24" s="57">
        <f t="shared" si="0"/>
        <v>22050</v>
      </c>
      <c r="J24" s="57">
        <f t="shared" si="1"/>
        <v>632.83500000000004</v>
      </c>
      <c r="K24" s="57"/>
      <c r="L24" s="57">
        <f t="shared" si="2"/>
        <v>670.32</v>
      </c>
      <c r="M24" s="55">
        <v>25</v>
      </c>
      <c r="N24" s="57">
        <f t="shared" si="3"/>
        <v>1328.1550000000002</v>
      </c>
      <c r="O24" s="57">
        <f t="shared" si="4"/>
        <v>20721.845000000001</v>
      </c>
    </row>
    <row r="25" spans="1:15" x14ac:dyDescent="0.25">
      <c r="A25" s="1">
        <v>18</v>
      </c>
      <c r="B25" s="1" t="s">
        <v>830</v>
      </c>
      <c r="C25" s="1" t="s">
        <v>1119</v>
      </c>
      <c r="D25" s="1" t="s">
        <v>831</v>
      </c>
      <c r="E25" s="1" t="s">
        <v>727</v>
      </c>
      <c r="F25" s="1" t="s">
        <v>734</v>
      </c>
      <c r="G25" s="57">
        <v>40000</v>
      </c>
      <c r="H25" s="57">
        <v>0</v>
      </c>
      <c r="I25" s="57">
        <f t="shared" si="0"/>
        <v>40000</v>
      </c>
      <c r="J25" s="57">
        <f t="shared" si="1"/>
        <v>1148</v>
      </c>
      <c r="K25" s="57">
        <v>442.65</v>
      </c>
      <c r="L25" s="57">
        <f t="shared" si="2"/>
        <v>1216</v>
      </c>
      <c r="M25" s="55">
        <f>25+3174.76</f>
        <v>3199.76</v>
      </c>
      <c r="N25" s="57">
        <f t="shared" si="3"/>
        <v>6006.41</v>
      </c>
      <c r="O25" s="57">
        <f t="shared" si="4"/>
        <v>33993.589999999997</v>
      </c>
    </row>
    <row r="26" spans="1:15" x14ac:dyDescent="0.25">
      <c r="A26" s="1">
        <v>19</v>
      </c>
      <c r="B26" s="1" t="s">
        <v>841</v>
      </c>
      <c r="C26" s="1" t="s">
        <v>1119</v>
      </c>
      <c r="D26" s="1" t="s">
        <v>798</v>
      </c>
      <c r="E26" s="1" t="s">
        <v>727</v>
      </c>
      <c r="F26" s="1" t="s">
        <v>740</v>
      </c>
      <c r="G26" s="57">
        <v>50000</v>
      </c>
      <c r="H26" s="57">
        <v>0</v>
      </c>
      <c r="I26" s="57">
        <f t="shared" si="0"/>
        <v>50000</v>
      </c>
      <c r="J26" s="57">
        <f t="shared" si="1"/>
        <v>1435</v>
      </c>
      <c r="K26" s="57">
        <v>1854</v>
      </c>
      <c r="L26" s="57">
        <f t="shared" si="2"/>
        <v>1520</v>
      </c>
      <c r="M26" s="55">
        <f>25+10917.44</f>
        <v>10942.44</v>
      </c>
      <c r="N26" s="57">
        <f t="shared" si="3"/>
        <v>15751.44</v>
      </c>
      <c r="O26" s="57">
        <f t="shared" si="4"/>
        <v>34248.559999999998</v>
      </c>
    </row>
    <row r="27" spans="1:15" x14ac:dyDescent="0.25">
      <c r="A27" s="1">
        <v>20</v>
      </c>
      <c r="B27" s="1" t="s">
        <v>843</v>
      </c>
      <c r="C27" s="1" t="s">
        <v>1119</v>
      </c>
      <c r="D27" s="1" t="s">
        <v>757</v>
      </c>
      <c r="E27" s="1" t="s">
        <v>727</v>
      </c>
      <c r="F27" s="1" t="s">
        <v>734</v>
      </c>
      <c r="G27" s="57">
        <v>45000</v>
      </c>
      <c r="H27" s="57">
        <v>0</v>
      </c>
      <c r="I27" s="57">
        <f t="shared" si="0"/>
        <v>45000</v>
      </c>
      <c r="J27" s="57">
        <f t="shared" si="1"/>
        <v>1291.5</v>
      </c>
      <c r="K27" s="57">
        <v>1148.33</v>
      </c>
      <c r="L27" s="57">
        <f t="shared" si="2"/>
        <v>1368</v>
      </c>
      <c r="M27" s="55">
        <f>25+1987.38</f>
        <v>2012.38</v>
      </c>
      <c r="N27" s="57">
        <f t="shared" si="3"/>
        <v>5820.21</v>
      </c>
      <c r="O27" s="57">
        <f t="shared" si="4"/>
        <v>39179.79</v>
      </c>
    </row>
    <row r="28" spans="1:15" ht="30" x14ac:dyDescent="0.25">
      <c r="A28" s="1">
        <v>21</v>
      </c>
      <c r="B28" s="1" t="s">
        <v>861</v>
      </c>
      <c r="C28" s="1" t="s">
        <v>1119</v>
      </c>
      <c r="D28" s="1" t="s">
        <v>860</v>
      </c>
      <c r="E28" s="1" t="s">
        <v>726</v>
      </c>
      <c r="F28" s="1" t="s">
        <v>740</v>
      </c>
      <c r="G28" s="57">
        <v>10000</v>
      </c>
      <c r="H28" s="57">
        <v>0</v>
      </c>
      <c r="I28" s="57">
        <f t="shared" si="0"/>
        <v>10000</v>
      </c>
      <c r="J28" s="57">
        <f t="shared" si="1"/>
        <v>287</v>
      </c>
      <c r="K28" s="57"/>
      <c r="L28" s="57">
        <f t="shared" si="2"/>
        <v>304</v>
      </c>
      <c r="M28" s="55">
        <v>25</v>
      </c>
      <c r="N28" s="57">
        <f t="shared" si="3"/>
        <v>616</v>
      </c>
      <c r="O28" s="57">
        <f t="shared" si="4"/>
        <v>9384</v>
      </c>
    </row>
    <row r="29" spans="1:15" ht="30" x14ac:dyDescent="0.25">
      <c r="A29" s="1">
        <v>22</v>
      </c>
      <c r="B29" s="1" t="s">
        <v>862</v>
      </c>
      <c r="C29" s="1" t="s">
        <v>1119</v>
      </c>
      <c r="D29" s="1" t="s">
        <v>860</v>
      </c>
      <c r="E29" s="1" t="s">
        <v>726</v>
      </c>
      <c r="F29" s="1" t="s">
        <v>740</v>
      </c>
      <c r="G29" s="57">
        <v>10000</v>
      </c>
      <c r="H29" s="57">
        <v>0</v>
      </c>
      <c r="I29" s="57">
        <f t="shared" si="0"/>
        <v>10000</v>
      </c>
      <c r="J29" s="57">
        <f t="shared" si="1"/>
        <v>287</v>
      </c>
      <c r="K29" s="57"/>
      <c r="L29" s="57">
        <f t="shared" si="2"/>
        <v>304</v>
      </c>
      <c r="M29" s="55">
        <f>3573+25</f>
        <v>3598</v>
      </c>
      <c r="N29" s="57">
        <f t="shared" si="3"/>
        <v>4189</v>
      </c>
      <c r="O29" s="57">
        <f t="shared" si="4"/>
        <v>5811</v>
      </c>
    </row>
    <row r="30" spans="1:15" ht="30" x14ac:dyDescent="0.25">
      <c r="A30" s="1">
        <v>23</v>
      </c>
      <c r="B30" s="1" t="s">
        <v>863</v>
      </c>
      <c r="C30" s="1" t="s">
        <v>1119</v>
      </c>
      <c r="D30" s="1" t="s">
        <v>860</v>
      </c>
      <c r="E30" s="1" t="s">
        <v>726</v>
      </c>
      <c r="F30" s="1" t="s">
        <v>740</v>
      </c>
      <c r="G30" s="57">
        <v>11000</v>
      </c>
      <c r="H30" s="57">
        <v>0</v>
      </c>
      <c r="I30" s="57">
        <f t="shared" si="0"/>
        <v>11000</v>
      </c>
      <c r="J30" s="57">
        <f t="shared" si="1"/>
        <v>315.7</v>
      </c>
      <c r="K30" s="57"/>
      <c r="L30" s="57">
        <f t="shared" si="2"/>
        <v>334.4</v>
      </c>
      <c r="M30" s="55">
        <v>25</v>
      </c>
      <c r="N30" s="57">
        <f t="shared" si="3"/>
        <v>675.09999999999991</v>
      </c>
      <c r="O30" s="57">
        <f t="shared" si="4"/>
        <v>10324.9</v>
      </c>
    </row>
    <row r="31" spans="1:15" ht="30" x14ac:dyDescent="0.25">
      <c r="A31" s="1">
        <v>24</v>
      </c>
      <c r="B31" s="1" t="s">
        <v>1437</v>
      </c>
      <c r="C31" s="1" t="s">
        <v>1119</v>
      </c>
      <c r="D31" s="1" t="s">
        <v>854</v>
      </c>
      <c r="E31" s="1" t="s">
        <v>726</v>
      </c>
      <c r="F31" s="1" t="s">
        <v>740</v>
      </c>
      <c r="G31" s="57">
        <v>10000</v>
      </c>
      <c r="H31" s="57">
        <v>0</v>
      </c>
      <c r="I31" s="57">
        <f t="shared" si="0"/>
        <v>10000</v>
      </c>
      <c r="J31" s="57">
        <f t="shared" si="1"/>
        <v>287</v>
      </c>
      <c r="K31" s="57"/>
      <c r="L31" s="57">
        <f t="shared" si="2"/>
        <v>304</v>
      </c>
      <c r="M31" s="55">
        <v>25</v>
      </c>
      <c r="N31" s="57">
        <f t="shared" si="3"/>
        <v>616</v>
      </c>
      <c r="O31" s="57">
        <f t="shared" si="4"/>
        <v>9384</v>
      </c>
    </row>
    <row r="32" spans="1:15" ht="30" x14ac:dyDescent="0.25">
      <c r="A32" s="1">
        <v>25</v>
      </c>
      <c r="B32" s="1" t="s">
        <v>1251</v>
      </c>
      <c r="C32" s="1" t="s">
        <v>1252</v>
      </c>
      <c r="D32" s="1" t="s">
        <v>988</v>
      </c>
      <c r="E32" s="1" t="s">
        <v>726</v>
      </c>
      <c r="F32" s="1" t="s">
        <v>734</v>
      </c>
      <c r="G32" s="57">
        <v>20000</v>
      </c>
      <c r="H32" s="57"/>
      <c r="I32" s="57">
        <v>20000</v>
      </c>
      <c r="J32" s="57">
        <f>+I32*2.87%</f>
        <v>574</v>
      </c>
      <c r="K32" s="57"/>
      <c r="L32" s="57">
        <f>+I32*3.04%</f>
        <v>608</v>
      </c>
      <c r="M32" s="55">
        <v>25</v>
      </c>
      <c r="N32" s="57">
        <f t="shared" si="3"/>
        <v>1207</v>
      </c>
      <c r="O32" s="57">
        <f t="shared" si="4"/>
        <v>18793</v>
      </c>
    </row>
    <row r="33" spans="1:15" ht="30" x14ac:dyDescent="0.25">
      <c r="A33" s="1">
        <v>26</v>
      </c>
      <c r="B33" s="1" t="s">
        <v>1371</v>
      </c>
      <c r="C33" s="1" t="s">
        <v>1252</v>
      </c>
      <c r="D33" s="1" t="s">
        <v>329</v>
      </c>
      <c r="E33" s="1" t="s">
        <v>726</v>
      </c>
      <c r="F33" s="1" t="s">
        <v>734</v>
      </c>
      <c r="G33" s="57">
        <v>25000</v>
      </c>
      <c r="H33" s="57">
        <v>0</v>
      </c>
      <c r="I33" s="57">
        <v>25000</v>
      </c>
      <c r="J33" s="57">
        <f>+I33*2.87%</f>
        <v>717.5</v>
      </c>
      <c r="K33" s="57"/>
      <c r="L33" s="57">
        <f>+I33*3.04%</f>
        <v>760</v>
      </c>
      <c r="M33" s="55">
        <v>25</v>
      </c>
      <c r="N33" s="57">
        <f t="shared" si="3"/>
        <v>1502.5</v>
      </c>
      <c r="O33" s="57">
        <f>+I33-N33</f>
        <v>23497.5</v>
      </c>
    </row>
    <row r="34" spans="1:15" ht="30" x14ac:dyDescent="0.25">
      <c r="A34" s="1">
        <v>27</v>
      </c>
      <c r="B34" s="1" t="s">
        <v>1379</v>
      </c>
      <c r="C34" s="1" t="s">
        <v>1252</v>
      </c>
      <c r="D34" s="1" t="s">
        <v>1380</v>
      </c>
      <c r="E34" s="1" t="s">
        <v>727</v>
      </c>
      <c r="F34" s="1" t="s">
        <v>740</v>
      </c>
      <c r="G34" s="57">
        <v>10000</v>
      </c>
      <c r="H34" s="57">
        <v>0</v>
      </c>
      <c r="I34" s="57">
        <f>+G34+H34</f>
        <v>10000</v>
      </c>
      <c r="J34" s="57">
        <f>+I34*2.87%</f>
        <v>287</v>
      </c>
      <c r="K34" s="57"/>
      <c r="L34" s="57">
        <f>+I34*3.04%</f>
        <v>304</v>
      </c>
      <c r="M34" s="55">
        <v>25</v>
      </c>
      <c r="N34" s="57">
        <f t="shared" si="3"/>
        <v>616</v>
      </c>
      <c r="O34" s="57">
        <f>+I34-N34</f>
        <v>9384</v>
      </c>
    </row>
    <row r="35" spans="1:15" x14ac:dyDescent="0.25">
      <c r="A35" s="1">
        <v>28</v>
      </c>
      <c r="B35" s="1" t="s">
        <v>834</v>
      </c>
      <c r="C35" s="1" t="s">
        <v>1029</v>
      </c>
      <c r="D35" s="1" t="s">
        <v>835</v>
      </c>
      <c r="E35" s="1" t="s">
        <v>727</v>
      </c>
      <c r="F35" s="1" t="s">
        <v>740</v>
      </c>
      <c r="G35" s="57">
        <v>50000</v>
      </c>
      <c r="H35" s="57">
        <v>0</v>
      </c>
      <c r="I35" s="57">
        <f t="shared" si="0"/>
        <v>50000</v>
      </c>
      <c r="J35" s="57">
        <f t="shared" si="1"/>
        <v>1435</v>
      </c>
      <c r="K35" s="57">
        <v>1854</v>
      </c>
      <c r="L35" s="57">
        <f t="shared" si="2"/>
        <v>1520</v>
      </c>
      <c r="M35" s="55">
        <f>25+3574.76</f>
        <v>3599.76</v>
      </c>
      <c r="N35" s="57">
        <f t="shared" si="3"/>
        <v>8408.76</v>
      </c>
      <c r="O35" s="57">
        <f t="shared" si="4"/>
        <v>41591.24</v>
      </c>
    </row>
    <row r="36" spans="1:15" ht="30" x14ac:dyDescent="0.25">
      <c r="A36" s="1">
        <v>29</v>
      </c>
      <c r="B36" s="1" t="s">
        <v>1289</v>
      </c>
      <c r="C36" s="1" t="s">
        <v>1029</v>
      </c>
      <c r="D36" s="1" t="s">
        <v>151</v>
      </c>
      <c r="E36" s="1" t="s">
        <v>726</v>
      </c>
      <c r="F36" s="1" t="s">
        <v>740</v>
      </c>
      <c r="G36" s="57">
        <v>11000</v>
      </c>
      <c r="H36" s="57">
        <v>0</v>
      </c>
      <c r="I36" s="57">
        <f t="shared" si="0"/>
        <v>11000</v>
      </c>
      <c r="J36" s="57">
        <f t="shared" si="1"/>
        <v>315.7</v>
      </c>
      <c r="K36" s="57"/>
      <c r="L36" s="57">
        <f t="shared" si="2"/>
        <v>334.4</v>
      </c>
      <c r="M36" s="55">
        <v>25</v>
      </c>
      <c r="N36" s="57">
        <f t="shared" si="3"/>
        <v>675.09999999999991</v>
      </c>
      <c r="O36" s="57">
        <f t="shared" si="4"/>
        <v>10324.9</v>
      </c>
    </row>
    <row r="37" spans="1:15" ht="30" x14ac:dyDescent="0.25">
      <c r="A37" s="1">
        <v>30</v>
      </c>
      <c r="B37" s="1" t="s">
        <v>795</v>
      </c>
      <c r="C37" s="1" t="s">
        <v>1029</v>
      </c>
      <c r="D37" s="1" t="s">
        <v>151</v>
      </c>
      <c r="E37" s="1" t="s">
        <v>726</v>
      </c>
      <c r="F37" s="1" t="s">
        <v>740</v>
      </c>
      <c r="G37" s="57">
        <v>11000</v>
      </c>
      <c r="H37" s="57">
        <v>0</v>
      </c>
      <c r="I37" s="57">
        <f t="shared" si="0"/>
        <v>11000</v>
      </c>
      <c r="J37" s="57">
        <f t="shared" si="1"/>
        <v>315.7</v>
      </c>
      <c r="K37" s="57"/>
      <c r="L37" s="57">
        <f t="shared" si="2"/>
        <v>334.4</v>
      </c>
      <c r="M37" s="55">
        <v>25</v>
      </c>
      <c r="N37" s="57">
        <f t="shared" si="3"/>
        <v>675.09999999999991</v>
      </c>
      <c r="O37" s="57">
        <f t="shared" si="4"/>
        <v>10324.9</v>
      </c>
    </row>
    <row r="38" spans="1:15" ht="30" x14ac:dyDescent="0.25">
      <c r="A38" s="1">
        <v>31</v>
      </c>
      <c r="B38" s="1" t="s">
        <v>768</v>
      </c>
      <c r="C38" s="1" t="s">
        <v>1150</v>
      </c>
      <c r="D38" s="1" t="s">
        <v>757</v>
      </c>
      <c r="E38" s="1" t="s">
        <v>727</v>
      </c>
      <c r="F38" s="1" t="s">
        <v>740</v>
      </c>
      <c r="G38" s="57">
        <v>40000</v>
      </c>
      <c r="H38" s="57">
        <v>0</v>
      </c>
      <c r="I38" s="57">
        <f t="shared" si="0"/>
        <v>40000</v>
      </c>
      <c r="J38" s="57">
        <f t="shared" si="1"/>
        <v>1148</v>
      </c>
      <c r="K38" s="57">
        <v>442.65</v>
      </c>
      <c r="L38" s="57">
        <f t="shared" si="2"/>
        <v>1216</v>
      </c>
      <c r="M38" s="55">
        <f>25+400</f>
        <v>425</v>
      </c>
      <c r="N38" s="57">
        <f t="shared" si="3"/>
        <v>3231.65</v>
      </c>
      <c r="O38" s="57">
        <f t="shared" si="4"/>
        <v>36768.35</v>
      </c>
    </row>
    <row r="39" spans="1:15" ht="30" x14ac:dyDescent="0.25">
      <c r="A39" s="1">
        <v>32</v>
      </c>
      <c r="B39" s="1" t="s">
        <v>761</v>
      </c>
      <c r="C39" s="1" t="s">
        <v>1029</v>
      </c>
      <c r="D39" s="1" t="s">
        <v>762</v>
      </c>
      <c r="E39" s="1" t="s">
        <v>726</v>
      </c>
      <c r="F39" s="1" t="s">
        <v>740</v>
      </c>
      <c r="G39" s="57">
        <v>11000</v>
      </c>
      <c r="H39" s="57">
        <v>0</v>
      </c>
      <c r="I39" s="57">
        <f t="shared" si="0"/>
        <v>11000</v>
      </c>
      <c r="J39" s="57">
        <f t="shared" si="1"/>
        <v>315.7</v>
      </c>
      <c r="K39" s="57"/>
      <c r="L39" s="57">
        <f t="shared" si="2"/>
        <v>334.4</v>
      </c>
      <c r="M39" s="55">
        <v>25</v>
      </c>
      <c r="N39" s="57">
        <f t="shared" si="3"/>
        <v>675.09999999999991</v>
      </c>
      <c r="O39" s="57">
        <f t="shared" si="4"/>
        <v>10324.9</v>
      </c>
    </row>
    <row r="40" spans="1:15" ht="30" x14ac:dyDescent="0.25">
      <c r="A40" s="1">
        <v>33</v>
      </c>
      <c r="B40" s="1" t="s">
        <v>741</v>
      </c>
      <c r="C40" s="1" t="s">
        <v>1029</v>
      </c>
      <c r="D40" s="1" t="s">
        <v>491</v>
      </c>
      <c r="E40" s="1" t="s">
        <v>726</v>
      </c>
      <c r="F40" s="1" t="s">
        <v>740</v>
      </c>
      <c r="G40" s="57">
        <v>15000</v>
      </c>
      <c r="H40" s="57">
        <v>0</v>
      </c>
      <c r="I40" s="57">
        <f t="shared" si="0"/>
        <v>15000</v>
      </c>
      <c r="J40" s="57">
        <f t="shared" si="1"/>
        <v>430.5</v>
      </c>
      <c r="K40" s="57"/>
      <c r="L40" s="57">
        <f t="shared" si="2"/>
        <v>456</v>
      </c>
      <c r="M40" s="55">
        <v>25</v>
      </c>
      <c r="N40" s="57">
        <f t="shared" si="3"/>
        <v>911.5</v>
      </c>
      <c r="O40" s="57">
        <f t="shared" si="4"/>
        <v>14088.5</v>
      </c>
    </row>
    <row r="41" spans="1:15" x14ac:dyDescent="0.25">
      <c r="A41" s="1">
        <v>34</v>
      </c>
      <c r="B41" s="1" t="s">
        <v>745</v>
      </c>
      <c r="C41" s="1" t="s">
        <v>1118</v>
      </c>
      <c r="D41" s="1" t="s">
        <v>329</v>
      </c>
      <c r="E41" s="1" t="s">
        <v>727</v>
      </c>
      <c r="F41" s="1" t="s">
        <v>740</v>
      </c>
      <c r="G41" s="57">
        <v>30000</v>
      </c>
      <c r="H41" s="57">
        <v>0</v>
      </c>
      <c r="I41" s="57">
        <f t="shared" si="0"/>
        <v>30000</v>
      </c>
      <c r="J41" s="57">
        <f t="shared" si="1"/>
        <v>861</v>
      </c>
      <c r="K41" s="57"/>
      <c r="L41" s="57">
        <f t="shared" si="2"/>
        <v>912</v>
      </c>
      <c r="M41" s="55">
        <v>25</v>
      </c>
      <c r="N41" s="57">
        <f t="shared" si="3"/>
        <v>1798</v>
      </c>
      <c r="O41" s="57">
        <f t="shared" si="4"/>
        <v>28202</v>
      </c>
    </row>
    <row r="42" spans="1:15" x14ac:dyDescent="0.25">
      <c r="A42" s="1">
        <v>35</v>
      </c>
      <c r="B42" s="1" t="s">
        <v>832</v>
      </c>
      <c r="C42" s="1" t="s">
        <v>1118</v>
      </c>
      <c r="D42" s="1" t="s">
        <v>798</v>
      </c>
      <c r="E42" s="1" t="s">
        <v>727</v>
      </c>
      <c r="F42" s="1" t="s">
        <v>740</v>
      </c>
      <c r="G42" s="57">
        <v>50000</v>
      </c>
      <c r="H42" s="57">
        <v>0</v>
      </c>
      <c r="I42" s="57">
        <f t="shared" si="0"/>
        <v>50000</v>
      </c>
      <c r="J42" s="57">
        <f t="shared" si="1"/>
        <v>1435</v>
      </c>
      <c r="K42" s="57">
        <v>1854</v>
      </c>
      <c r="L42" s="57">
        <f t="shared" si="2"/>
        <v>1520</v>
      </c>
      <c r="M42" s="55">
        <v>25</v>
      </c>
      <c r="N42" s="57">
        <f t="shared" si="3"/>
        <v>4834</v>
      </c>
      <c r="O42" s="57">
        <f t="shared" si="4"/>
        <v>45166</v>
      </c>
    </row>
    <row r="43" spans="1:15" ht="30" x14ac:dyDescent="0.25">
      <c r="A43" s="1">
        <v>36</v>
      </c>
      <c r="B43" s="1" t="s">
        <v>874</v>
      </c>
      <c r="C43" s="1" t="s">
        <v>1118</v>
      </c>
      <c r="D43" s="1" t="s">
        <v>860</v>
      </c>
      <c r="E43" s="1" t="s">
        <v>726</v>
      </c>
      <c r="F43" s="1" t="s">
        <v>740</v>
      </c>
      <c r="G43" s="57">
        <v>11000</v>
      </c>
      <c r="H43" s="57">
        <v>0</v>
      </c>
      <c r="I43" s="57">
        <f t="shared" si="0"/>
        <v>11000</v>
      </c>
      <c r="J43" s="57">
        <f t="shared" si="1"/>
        <v>315.7</v>
      </c>
      <c r="K43" s="57"/>
      <c r="L43" s="57">
        <f t="shared" si="2"/>
        <v>334.4</v>
      </c>
      <c r="M43" s="55">
        <v>25</v>
      </c>
      <c r="N43" s="57">
        <f t="shared" si="3"/>
        <v>675.09999999999991</v>
      </c>
      <c r="O43" s="57">
        <f t="shared" si="4"/>
        <v>10324.9</v>
      </c>
    </row>
    <row r="44" spans="1:15" ht="30" x14ac:dyDescent="0.25">
      <c r="A44" s="1">
        <v>37</v>
      </c>
      <c r="B44" s="1" t="s">
        <v>875</v>
      </c>
      <c r="C44" s="1" t="s">
        <v>1118</v>
      </c>
      <c r="D44" s="1" t="s">
        <v>860</v>
      </c>
      <c r="E44" s="1" t="s">
        <v>726</v>
      </c>
      <c r="F44" s="1" t="s">
        <v>740</v>
      </c>
      <c r="G44" s="57">
        <v>10000</v>
      </c>
      <c r="H44" s="57">
        <v>0</v>
      </c>
      <c r="I44" s="57">
        <f t="shared" si="0"/>
        <v>10000</v>
      </c>
      <c r="J44" s="57">
        <f t="shared" si="1"/>
        <v>287</v>
      </c>
      <c r="K44" s="57"/>
      <c r="L44" s="57">
        <f t="shared" si="2"/>
        <v>304</v>
      </c>
      <c r="M44" s="55">
        <v>25</v>
      </c>
      <c r="N44" s="57">
        <f t="shared" si="3"/>
        <v>616</v>
      </c>
      <c r="O44" s="57">
        <f t="shared" si="4"/>
        <v>9384</v>
      </c>
    </row>
    <row r="45" spans="1:15" ht="30" x14ac:dyDescent="0.25">
      <c r="A45" s="1">
        <v>38</v>
      </c>
      <c r="B45" s="1" t="s">
        <v>876</v>
      </c>
      <c r="C45" s="1" t="s">
        <v>1118</v>
      </c>
      <c r="D45" s="1" t="s">
        <v>860</v>
      </c>
      <c r="E45" s="1" t="s">
        <v>726</v>
      </c>
      <c r="F45" s="1" t="s">
        <v>740</v>
      </c>
      <c r="G45" s="57">
        <v>10000</v>
      </c>
      <c r="H45" s="57">
        <v>0</v>
      </c>
      <c r="I45" s="57">
        <f t="shared" si="0"/>
        <v>10000</v>
      </c>
      <c r="J45" s="57">
        <f t="shared" si="1"/>
        <v>287</v>
      </c>
      <c r="K45" s="57"/>
      <c r="L45" s="57">
        <f t="shared" si="2"/>
        <v>304</v>
      </c>
      <c r="M45" s="55">
        <v>25</v>
      </c>
      <c r="N45" s="57">
        <f t="shared" si="3"/>
        <v>616</v>
      </c>
      <c r="O45" s="57">
        <f t="shared" si="4"/>
        <v>9384</v>
      </c>
    </row>
    <row r="46" spans="1:15" ht="30" x14ac:dyDescent="0.25">
      <c r="A46" s="1">
        <v>39</v>
      </c>
      <c r="B46" s="1" t="s">
        <v>868</v>
      </c>
      <c r="C46" s="1" t="s">
        <v>1118</v>
      </c>
      <c r="D46" s="1" t="s">
        <v>854</v>
      </c>
      <c r="E46" s="1" t="s">
        <v>726</v>
      </c>
      <c r="F46" s="1" t="s">
        <v>740</v>
      </c>
      <c r="G46" s="57">
        <v>10000</v>
      </c>
      <c r="H46" s="57">
        <v>0</v>
      </c>
      <c r="I46" s="57">
        <f t="shared" si="0"/>
        <v>10000</v>
      </c>
      <c r="J46" s="57">
        <f t="shared" si="1"/>
        <v>287</v>
      </c>
      <c r="K46" s="57"/>
      <c r="L46" s="57">
        <f t="shared" si="2"/>
        <v>304</v>
      </c>
      <c r="M46" s="55">
        <v>25</v>
      </c>
      <c r="N46" s="57">
        <f t="shared" si="3"/>
        <v>616</v>
      </c>
      <c r="O46" s="57">
        <f t="shared" si="4"/>
        <v>9384</v>
      </c>
    </row>
    <row r="47" spans="1:15" ht="30" x14ac:dyDescent="0.25">
      <c r="A47" s="1">
        <v>40</v>
      </c>
      <c r="B47" s="1" t="s">
        <v>859</v>
      </c>
      <c r="C47" s="1" t="s">
        <v>1118</v>
      </c>
      <c r="D47" s="1" t="s">
        <v>860</v>
      </c>
      <c r="E47" s="1" t="s">
        <v>726</v>
      </c>
      <c r="F47" s="1" t="s">
        <v>740</v>
      </c>
      <c r="G47" s="57">
        <v>11000</v>
      </c>
      <c r="H47" s="57">
        <v>0</v>
      </c>
      <c r="I47" s="57">
        <f t="shared" si="0"/>
        <v>11000</v>
      </c>
      <c r="J47" s="57">
        <f t="shared" si="1"/>
        <v>315.7</v>
      </c>
      <c r="K47" s="57"/>
      <c r="L47" s="57">
        <f t="shared" si="2"/>
        <v>334.4</v>
      </c>
      <c r="M47" s="55">
        <v>25</v>
      </c>
      <c r="N47" s="57">
        <f t="shared" si="3"/>
        <v>675.09999999999991</v>
      </c>
      <c r="O47" s="57">
        <f t="shared" si="4"/>
        <v>10324.9</v>
      </c>
    </row>
    <row r="48" spans="1:15" ht="30" x14ac:dyDescent="0.25">
      <c r="A48" s="1">
        <v>41</v>
      </c>
      <c r="B48" s="1" t="s">
        <v>856</v>
      </c>
      <c r="C48" s="1" t="s">
        <v>1118</v>
      </c>
      <c r="D48" s="1" t="s">
        <v>851</v>
      </c>
      <c r="E48" s="1" t="s">
        <v>726</v>
      </c>
      <c r="F48" s="1" t="s">
        <v>740</v>
      </c>
      <c r="G48" s="57">
        <v>11000</v>
      </c>
      <c r="H48" s="57">
        <v>0</v>
      </c>
      <c r="I48" s="57">
        <f t="shared" si="0"/>
        <v>11000</v>
      </c>
      <c r="J48" s="57">
        <f t="shared" si="1"/>
        <v>315.7</v>
      </c>
      <c r="K48" s="57"/>
      <c r="L48" s="57">
        <f t="shared" si="2"/>
        <v>334.4</v>
      </c>
      <c r="M48" s="55">
        <v>25</v>
      </c>
      <c r="N48" s="57">
        <f t="shared" si="3"/>
        <v>675.09999999999991</v>
      </c>
      <c r="O48" s="57">
        <f t="shared" si="4"/>
        <v>10324.9</v>
      </c>
    </row>
    <row r="49" spans="1:15" ht="30" x14ac:dyDescent="0.25">
      <c r="A49" s="1">
        <v>42</v>
      </c>
      <c r="B49" s="1" t="s">
        <v>857</v>
      </c>
      <c r="C49" s="1" t="s">
        <v>1118</v>
      </c>
      <c r="D49" s="1" t="s">
        <v>851</v>
      </c>
      <c r="E49" s="1" t="s">
        <v>726</v>
      </c>
      <c r="F49" s="1" t="s">
        <v>740</v>
      </c>
      <c r="G49" s="57">
        <v>11000</v>
      </c>
      <c r="H49" s="57">
        <v>0</v>
      </c>
      <c r="I49" s="57">
        <f t="shared" si="0"/>
        <v>11000</v>
      </c>
      <c r="J49" s="57">
        <f t="shared" si="1"/>
        <v>315.7</v>
      </c>
      <c r="K49" s="57"/>
      <c r="L49" s="57">
        <f t="shared" si="2"/>
        <v>334.4</v>
      </c>
      <c r="M49" s="55">
        <v>25</v>
      </c>
      <c r="N49" s="57">
        <f t="shared" si="3"/>
        <v>675.09999999999991</v>
      </c>
      <c r="O49" s="57">
        <f t="shared" si="4"/>
        <v>10324.9</v>
      </c>
    </row>
    <row r="50" spans="1:15" ht="30" x14ac:dyDescent="0.25">
      <c r="A50" s="1">
        <v>43</v>
      </c>
      <c r="B50" s="1" t="s">
        <v>801</v>
      </c>
      <c r="C50" s="1" t="s">
        <v>1118</v>
      </c>
      <c r="D50" s="1" t="s">
        <v>798</v>
      </c>
      <c r="E50" s="1" t="s">
        <v>726</v>
      </c>
      <c r="F50" s="1" t="s">
        <v>740</v>
      </c>
      <c r="G50" s="57">
        <v>50000</v>
      </c>
      <c r="H50" s="57">
        <v>0</v>
      </c>
      <c r="I50" s="57">
        <f t="shared" si="0"/>
        <v>50000</v>
      </c>
      <c r="J50" s="57">
        <f t="shared" si="1"/>
        <v>1435</v>
      </c>
      <c r="K50" s="57">
        <v>1854</v>
      </c>
      <c r="L50" s="57">
        <f t="shared" si="2"/>
        <v>1520</v>
      </c>
      <c r="M50" s="55">
        <f>2675+25</f>
        <v>2700</v>
      </c>
      <c r="N50" s="57">
        <f t="shared" si="3"/>
        <v>7509</v>
      </c>
      <c r="O50" s="57">
        <f t="shared" si="4"/>
        <v>42491</v>
      </c>
    </row>
    <row r="51" spans="1:15" ht="30" x14ac:dyDescent="0.25">
      <c r="A51" s="1">
        <v>44</v>
      </c>
      <c r="B51" s="1" t="s">
        <v>1225</v>
      </c>
      <c r="C51" s="1" t="s">
        <v>1118</v>
      </c>
      <c r="D51" s="1" t="s">
        <v>1226</v>
      </c>
      <c r="E51" s="1" t="s">
        <v>726</v>
      </c>
      <c r="F51" s="1" t="s">
        <v>740</v>
      </c>
      <c r="G51" s="57">
        <v>11000</v>
      </c>
      <c r="H51" s="57">
        <v>0</v>
      </c>
      <c r="I51" s="57">
        <f>+G51+H51</f>
        <v>11000</v>
      </c>
      <c r="J51" s="57">
        <f t="shared" si="1"/>
        <v>315.7</v>
      </c>
      <c r="K51" s="57"/>
      <c r="L51" s="57">
        <f t="shared" si="2"/>
        <v>334.4</v>
      </c>
      <c r="M51" s="55">
        <v>25</v>
      </c>
      <c r="N51" s="57">
        <f t="shared" si="3"/>
        <v>675.09999999999991</v>
      </c>
      <c r="O51" s="57">
        <f t="shared" si="4"/>
        <v>10324.9</v>
      </c>
    </row>
    <row r="52" spans="1:15" ht="30" x14ac:dyDescent="0.25">
      <c r="A52" s="1">
        <v>45</v>
      </c>
      <c r="B52" s="1" t="s">
        <v>1412</v>
      </c>
      <c r="C52" s="1" t="s">
        <v>1115</v>
      </c>
      <c r="D52" s="1" t="s">
        <v>860</v>
      </c>
      <c r="E52" s="1" t="s">
        <v>726</v>
      </c>
      <c r="F52" s="1" t="s">
        <v>734</v>
      </c>
      <c r="G52" s="57">
        <v>10000</v>
      </c>
      <c r="H52" s="57">
        <v>0</v>
      </c>
      <c r="I52" s="57">
        <f t="shared" si="0"/>
        <v>10000</v>
      </c>
      <c r="J52" s="57">
        <f t="shared" si="1"/>
        <v>287</v>
      </c>
      <c r="K52" s="57"/>
      <c r="L52" s="57">
        <f t="shared" si="2"/>
        <v>304</v>
      </c>
      <c r="M52" s="55">
        <v>25</v>
      </c>
      <c r="N52" s="57">
        <f t="shared" si="3"/>
        <v>616</v>
      </c>
      <c r="O52" s="57">
        <f t="shared" si="4"/>
        <v>9384</v>
      </c>
    </row>
    <row r="53" spans="1:15" ht="30" x14ac:dyDescent="0.25">
      <c r="A53" s="1">
        <v>46</v>
      </c>
      <c r="B53" s="1" t="s">
        <v>873</v>
      </c>
      <c r="C53" s="1" t="s">
        <v>1115</v>
      </c>
      <c r="D53" s="1" t="s">
        <v>860</v>
      </c>
      <c r="E53" s="1" t="s">
        <v>726</v>
      </c>
      <c r="F53" s="1" t="s">
        <v>740</v>
      </c>
      <c r="G53" s="57">
        <v>10000</v>
      </c>
      <c r="H53" s="57">
        <v>0</v>
      </c>
      <c r="I53" s="57">
        <f t="shared" si="0"/>
        <v>10000</v>
      </c>
      <c r="J53" s="57">
        <f t="shared" si="1"/>
        <v>287</v>
      </c>
      <c r="K53" s="57"/>
      <c r="L53" s="57">
        <f t="shared" si="2"/>
        <v>304</v>
      </c>
      <c r="M53" s="55">
        <f>25+1587.38</f>
        <v>1612.38</v>
      </c>
      <c r="N53" s="57">
        <f t="shared" si="3"/>
        <v>2203.38</v>
      </c>
      <c r="O53" s="57">
        <f t="shared" si="4"/>
        <v>7796.62</v>
      </c>
    </row>
    <row r="54" spans="1:15" ht="30" x14ac:dyDescent="0.25">
      <c r="A54" s="1">
        <v>47</v>
      </c>
      <c r="B54" s="1" t="s">
        <v>869</v>
      </c>
      <c r="C54" s="1" t="s">
        <v>1115</v>
      </c>
      <c r="D54" s="1" t="s">
        <v>860</v>
      </c>
      <c r="E54" s="1" t="s">
        <v>726</v>
      </c>
      <c r="F54" s="1" t="s">
        <v>740</v>
      </c>
      <c r="G54" s="57">
        <v>10000</v>
      </c>
      <c r="H54" s="57">
        <v>0</v>
      </c>
      <c r="I54" s="57">
        <f t="shared" si="0"/>
        <v>10000</v>
      </c>
      <c r="J54" s="57">
        <f t="shared" si="1"/>
        <v>287</v>
      </c>
      <c r="K54" s="57"/>
      <c r="L54" s="57">
        <f t="shared" si="2"/>
        <v>304</v>
      </c>
      <c r="M54" s="55">
        <v>25</v>
      </c>
      <c r="N54" s="57">
        <f t="shared" si="3"/>
        <v>616</v>
      </c>
      <c r="O54" s="57">
        <f t="shared" si="4"/>
        <v>9384</v>
      </c>
    </row>
    <row r="55" spans="1:15" ht="30" x14ac:dyDescent="0.25">
      <c r="A55" s="1">
        <v>48</v>
      </c>
      <c r="B55" s="1" t="s">
        <v>870</v>
      </c>
      <c r="C55" s="1" t="s">
        <v>1115</v>
      </c>
      <c r="D55" s="1" t="s">
        <v>860</v>
      </c>
      <c r="E55" s="1" t="s">
        <v>726</v>
      </c>
      <c r="F55" s="1" t="s">
        <v>740</v>
      </c>
      <c r="G55" s="57">
        <v>10000</v>
      </c>
      <c r="H55" s="57">
        <v>0</v>
      </c>
      <c r="I55" s="57">
        <f t="shared" si="0"/>
        <v>10000</v>
      </c>
      <c r="J55" s="57">
        <f t="shared" si="1"/>
        <v>287</v>
      </c>
      <c r="K55" s="57"/>
      <c r="L55" s="57">
        <f t="shared" si="2"/>
        <v>304</v>
      </c>
      <c r="M55" s="55">
        <v>25</v>
      </c>
      <c r="N55" s="57">
        <f t="shared" si="3"/>
        <v>616</v>
      </c>
      <c r="O55" s="57">
        <f t="shared" si="4"/>
        <v>9384</v>
      </c>
    </row>
    <row r="56" spans="1:15" ht="30" x14ac:dyDescent="0.25">
      <c r="A56" s="1">
        <v>49</v>
      </c>
      <c r="B56" s="1" t="s">
        <v>871</v>
      </c>
      <c r="C56" s="1" t="s">
        <v>1115</v>
      </c>
      <c r="D56" s="1" t="s">
        <v>854</v>
      </c>
      <c r="E56" s="1" t="s">
        <v>726</v>
      </c>
      <c r="F56" s="1" t="s">
        <v>740</v>
      </c>
      <c r="G56" s="57">
        <v>10000</v>
      </c>
      <c r="H56" s="57">
        <v>0</v>
      </c>
      <c r="I56" s="57">
        <f t="shared" si="0"/>
        <v>10000</v>
      </c>
      <c r="J56" s="57">
        <f t="shared" si="1"/>
        <v>287</v>
      </c>
      <c r="K56" s="57"/>
      <c r="L56" s="57">
        <f t="shared" si="2"/>
        <v>304</v>
      </c>
      <c r="M56" s="55">
        <v>25</v>
      </c>
      <c r="N56" s="57">
        <f t="shared" si="3"/>
        <v>616</v>
      </c>
      <c r="O56" s="57">
        <f t="shared" si="4"/>
        <v>9384</v>
      </c>
    </row>
    <row r="57" spans="1:15" ht="30" x14ac:dyDescent="0.25">
      <c r="A57" s="1">
        <v>50</v>
      </c>
      <c r="B57" s="1" t="s">
        <v>864</v>
      </c>
      <c r="C57" s="1" t="s">
        <v>1115</v>
      </c>
      <c r="D57" s="1" t="s">
        <v>860</v>
      </c>
      <c r="E57" s="1" t="s">
        <v>726</v>
      </c>
      <c r="F57" s="1" t="s">
        <v>740</v>
      </c>
      <c r="G57" s="57">
        <v>10000</v>
      </c>
      <c r="H57" s="57">
        <v>0</v>
      </c>
      <c r="I57" s="57">
        <f t="shared" si="0"/>
        <v>10000</v>
      </c>
      <c r="J57" s="57">
        <f t="shared" si="1"/>
        <v>287</v>
      </c>
      <c r="K57" s="57"/>
      <c r="L57" s="57">
        <f t="shared" si="2"/>
        <v>304</v>
      </c>
      <c r="M57" s="55">
        <v>25</v>
      </c>
      <c r="N57" s="57">
        <f t="shared" si="3"/>
        <v>616</v>
      </c>
      <c r="O57" s="57">
        <f t="shared" si="4"/>
        <v>9384</v>
      </c>
    </row>
    <row r="58" spans="1:15" ht="30" x14ac:dyDescent="0.25">
      <c r="A58" s="1">
        <v>51</v>
      </c>
      <c r="B58" s="1" t="s">
        <v>850</v>
      </c>
      <c r="C58" s="1" t="s">
        <v>1115</v>
      </c>
      <c r="D58" s="1" t="s">
        <v>851</v>
      </c>
      <c r="E58" s="1" t="s">
        <v>726</v>
      </c>
      <c r="F58" s="1" t="s">
        <v>740</v>
      </c>
      <c r="G58" s="57">
        <v>15000</v>
      </c>
      <c r="H58" s="57">
        <v>0</v>
      </c>
      <c r="I58" s="57">
        <f t="shared" si="0"/>
        <v>15000</v>
      </c>
      <c r="J58" s="57">
        <f t="shared" si="1"/>
        <v>430.5</v>
      </c>
      <c r="K58" s="57"/>
      <c r="L58" s="57">
        <f t="shared" si="2"/>
        <v>456</v>
      </c>
      <c r="M58" s="55">
        <v>25</v>
      </c>
      <c r="N58" s="57">
        <f t="shared" si="3"/>
        <v>911.5</v>
      </c>
      <c r="O58" s="57">
        <f t="shared" si="4"/>
        <v>14088.5</v>
      </c>
    </row>
    <row r="59" spans="1:15" ht="30" x14ac:dyDescent="0.25">
      <c r="A59" s="1">
        <v>52</v>
      </c>
      <c r="B59" s="1" t="s">
        <v>1217</v>
      </c>
      <c r="C59" s="1" t="s">
        <v>1115</v>
      </c>
      <c r="D59" s="1" t="s">
        <v>291</v>
      </c>
      <c r="E59" s="1" t="s">
        <v>726</v>
      </c>
      <c r="F59" s="1" t="s">
        <v>740</v>
      </c>
      <c r="G59" s="57">
        <v>15000</v>
      </c>
      <c r="H59" s="57">
        <v>0</v>
      </c>
      <c r="I59" s="57">
        <f t="shared" si="0"/>
        <v>15000</v>
      </c>
      <c r="J59" s="57">
        <f t="shared" si="1"/>
        <v>430.5</v>
      </c>
      <c r="K59" s="57"/>
      <c r="L59" s="57">
        <f t="shared" si="2"/>
        <v>456</v>
      </c>
      <c r="M59" s="55">
        <v>25</v>
      </c>
      <c r="N59" s="57">
        <f t="shared" si="3"/>
        <v>911.5</v>
      </c>
      <c r="O59" s="57">
        <f t="shared" si="4"/>
        <v>14088.5</v>
      </c>
    </row>
    <row r="60" spans="1:15" x14ac:dyDescent="0.25">
      <c r="A60" s="1">
        <v>53</v>
      </c>
      <c r="B60" s="1" t="s">
        <v>839</v>
      </c>
      <c r="C60" s="1" t="s">
        <v>1115</v>
      </c>
      <c r="D60" s="1" t="s">
        <v>798</v>
      </c>
      <c r="E60" s="1" t="s">
        <v>727</v>
      </c>
      <c r="F60" s="1" t="s">
        <v>734</v>
      </c>
      <c r="G60" s="57">
        <v>50000</v>
      </c>
      <c r="H60" s="57">
        <v>0</v>
      </c>
      <c r="I60" s="57">
        <f t="shared" si="0"/>
        <v>50000</v>
      </c>
      <c r="J60" s="57">
        <f t="shared" si="1"/>
        <v>1435</v>
      </c>
      <c r="K60" s="57">
        <v>1854</v>
      </c>
      <c r="L60" s="57">
        <f t="shared" si="2"/>
        <v>1520</v>
      </c>
      <c r="M60" s="55">
        <f>25+400</f>
        <v>425</v>
      </c>
      <c r="N60" s="57">
        <f t="shared" si="3"/>
        <v>5234</v>
      </c>
      <c r="O60" s="57">
        <f t="shared" si="4"/>
        <v>44766</v>
      </c>
    </row>
    <row r="61" spans="1:15" x14ac:dyDescent="0.25">
      <c r="A61" s="1">
        <v>54</v>
      </c>
      <c r="B61" s="1" t="s">
        <v>818</v>
      </c>
      <c r="C61" s="1" t="s">
        <v>1115</v>
      </c>
      <c r="D61" s="1" t="s">
        <v>151</v>
      </c>
      <c r="E61" s="1" t="s">
        <v>727</v>
      </c>
      <c r="F61" s="1" t="s">
        <v>740</v>
      </c>
      <c r="G61" s="57">
        <v>35000</v>
      </c>
      <c r="H61" s="57">
        <v>0</v>
      </c>
      <c r="I61" s="57">
        <f t="shared" si="0"/>
        <v>35000</v>
      </c>
      <c r="J61" s="57">
        <f t="shared" si="1"/>
        <v>1004.5</v>
      </c>
      <c r="K61" s="57"/>
      <c r="L61" s="57">
        <f t="shared" si="2"/>
        <v>1064</v>
      </c>
      <c r="M61" s="55">
        <f>25+400</f>
        <v>425</v>
      </c>
      <c r="N61" s="57">
        <f t="shared" si="3"/>
        <v>2493.5</v>
      </c>
      <c r="O61" s="57">
        <f t="shared" si="4"/>
        <v>32506.5</v>
      </c>
    </row>
    <row r="62" spans="1:15" x14ac:dyDescent="0.25">
      <c r="A62" s="1">
        <v>55</v>
      </c>
      <c r="B62" s="1" t="s">
        <v>781</v>
      </c>
      <c r="C62" s="1" t="s">
        <v>1115</v>
      </c>
      <c r="D62" s="1" t="s">
        <v>21</v>
      </c>
      <c r="E62" s="1" t="s">
        <v>727</v>
      </c>
      <c r="F62" s="1" t="s">
        <v>740</v>
      </c>
      <c r="G62" s="57">
        <v>35000</v>
      </c>
      <c r="H62" s="57">
        <v>0</v>
      </c>
      <c r="I62" s="57">
        <f t="shared" si="0"/>
        <v>35000</v>
      </c>
      <c r="J62" s="57">
        <f t="shared" si="1"/>
        <v>1004.5</v>
      </c>
      <c r="K62" s="57"/>
      <c r="L62" s="57">
        <f t="shared" si="2"/>
        <v>1064</v>
      </c>
      <c r="M62" s="55">
        <v>25</v>
      </c>
      <c r="N62" s="57">
        <f t="shared" si="3"/>
        <v>2093.5</v>
      </c>
      <c r="O62" s="57">
        <f t="shared" si="4"/>
        <v>32906.5</v>
      </c>
    </row>
    <row r="63" spans="1:15" ht="30" x14ac:dyDescent="0.25">
      <c r="A63" s="1">
        <v>56</v>
      </c>
      <c r="B63" s="1" t="s">
        <v>766</v>
      </c>
      <c r="C63" s="1" t="s">
        <v>1115</v>
      </c>
      <c r="D63" s="1" t="s">
        <v>151</v>
      </c>
      <c r="E63" s="1" t="s">
        <v>726</v>
      </c>
      <c r="F63" s="1" t="s">
        <v>740</v>
      </c>
      <c r="G63" s="57">
        <v>11000</v>
      </c>
      <c r="H63" s="57">
        <v>0</v>
      </c>
      <c r="I63" s="57">
        <f t="shared" si="0"/>
        <v>11000</v>
      </c>
      <c r="J63" s="57">
        <f t="shared" si="1"/>
        <v>315.7</v>
      </c>
      <c r="K63" s="57"/>
      <c r="L63" s="57">
        <f t="shared" si="2"/>
        <v>334.4</v>
      </c>
      <c r="M63" s="55">
        <v>25</v>
      </c>
      <c r="N63" s="57">
        <f t="shared" si="3"/>
        <v>675.09999999999991</v>
      </c>
      <c r="O63" s="57">
        <f t="shared" si="4"/>
        <v>10324.9</v>
      </c>
    </row>
    <row r="64" spans="1:15" x14ac:dyDescent="0.25">
      <c r="A64" s="1">
        <v>57</v>
      </c>
      <c r="B64" s="1" t="s">
        <v>767</v>
      </c>
      <c r="C64" s="1" t="s">
        <v>1115</v>
      </c>
      <c r="D64" s="1" t="s">
        <v>90</v>
      </c>
      <c r="E64" s="1" t="s">
        <v>727</v>
      </c>
      <c r="F64" s="1" t="s">
        <v>734</v>
      </c>
      <c r="G64" s="57">
        <v>35000</v>
      </c>
      <c r="H64" s="57">
        <v>0</v>
      </c>
      <c r="I64" s="57">
        <f t="shared" si="0"/>
        <v>35000</v>
      </c>
      <c r="J64" s="57">
        <f t="shared" si="1"/>
        <v>1004.5</v>
      </c>
      <c r="K64" s="57"/>
      <c r="L64" s="57">
        <f t="shared" si="2"/>
        <v>1064</v>
      </c>
      <c r="M64" s="55">
        <f>1987.38+25</f>
        <v>2012.38</v>
      </c>
      <c r="N64" s="57">
        <f t="shared" si="3"/>
        <v>4080.88</v>
      </c>
      <c r="O64" s="57">
        <f t="shared" si="4"/>
        <v>30919.119999999999</v>
      </c>
    </row>
    <row r="65" spans="1:15" ht="30" x14ac:dyDescent="0.25">
      <c r="A65" s="1">
        <v>58</v>
      </c>
      <c r="B65" s="1" t="s">
        <v>747</v>
      </c>
      <c r="C65" s="1" t="s">
        <v>993</v>
      </c>
      <c r="D65" s="1" t="s">
        <v>151</v>
      </c>
      <c r="E65" s="1" t="s">
        <v>726</v>
      </c>
      <c r="F65" s="1" t="s">
        <v>740</v>
      </c>
      <c r="G65" s="57">
        <v>21000</v>
      </c>
      <c r="H65" s="57">
        <v>0</v>
      </c>
      <c r="I65" s="57">
        <f t="shared" si="0"/>
        <v>21000</v>
      </c>
      <c r="J65" s="57">
        <f t="shared" si="1"/>
        <v>602.70000000000005</v>
      </c>
      <c r="K65" s="57"/>
      <c r="L65" s="57">
        <f t="shared" si="2"/>
        <v>638.4</v>
      </c>
      <c r="M65" s="55">
        <v>25</v>
      </c>
      <c r="N65" s="57">
        <f t="shared" si="3"/>
        <v>1266.0999999999999</v>
      </c>
      <c r="O65" s="57">
        <f t="shared" si="4"/>
        <v>19733.900000000001</v>
      </c>
    </row>
    <row r="66" spans="1:15" x14ac:dyDescent="0.25">
      <c r="A66" s="1">
        <v>59</v>
      </c>
      <c r="B66" s="1" t="s">
        <v>756</v>
      </c>
      <c r="C66" s="1" t="s">
        <v>1115</v>
      </c>
      <c r="D66" s="1" t="s">
        <v>757</v>
      </c>
      <c r="E66" s="1" t="s">
        <v>727</v>
      </c>
      <c r="F66" s="1" t="s">
        <v>740</v>
      </c>
      <c r="G66" s="57">
        <v>40000</v>
      </c>
      <c r="H66" s="57"/>
      <c r="I66" s="57">
        <f t="shared" si="0"/>
        <v>40000</v>
      </c>
      <c r="J66" s="57">
        <f t="shared" si="1"/>
        <v>1148</v>
      </c>
      <c r="K66" s="57">
        <v>442.65</v>
      </c>
      <c r="L66" s="57">
        <f t="shared" si="2"/>
        <v>1216</v>
      </c>
      <c r="M66" s="55">
        <v>425</v>
      </c>
      <c r="N66" s="57">
        <f t="shared" si="3"/>
        <v>3231.65</v>
      </c>
      <c r="O66" s="57">
        <f t="shared" si="4"/>
        <v>36768.35</v>
      </c>
    </row>
    <row r="67" spans="1:15" x14ac:dyDescent="0.25">
      <c r="A67" s="1">
        <v>60</v>
      </c>
      <c r="B67" s="1" t="s">
        <v>772</v>
      </c>
      <c r="C67" s="1" t="s">
        <v>1151</v>
      </c>
      <c r="D67" s="1" t="s">
        <v>44</v>
      </c>
      <c r="E67" s="1" t="s">
        <v>727</v>
      </c>
      <c r="F67" s="1" t="s">
        <v>734</v>
      </c>
      <c r="G67" s="57">
        <v>22050</v>
      </c>
      <c r="H67" s="57">
        <v>0</v>
      </c>
      <c r="I67" s="57">
        <f t="shared" si="0"/>
        <v>22050</v>
      </c>
      <c r="J67" s="57">
        <f t="shared" si="1"/>
        <v>632.83500000000004</v>
      </c>
      <c r="K67" s="57"/>
      <c r="L67" s="57">
        <f t="shared" si="2"/>
        <v>670.32</v>
      </c>
      <c r="M67" s="55">
        <v>25</v>
      </c>
      <c r="N67" s="57">
        <f t="shared" si="3"/>
        <v>1328.1550000000002</v>
      </c>
      <c r="O67" s="57">
        <v>20721.84</v>
      </c>
    </row>
    <row r="68" spans="1:15" x14ac:dyDescent="0.25">
      <c r="A68" s="1">
        <v>61</v>
      </c>
      <c r="B68" s="1" t="s">
        <v>789</v>
      </c>
      <c r="C68" s="1" t="s">
        <v>1120</v>
      </c>
      <c r="D68" s="1" t="s">
        <v>759</v>
      </c>
      <c r="E68" s="1" t="s">
        <v>727</v>
      </c>
      <c r="F68" s="1" t="s">
        <v>734</v>
      </c>
      <c r="G68" s="57">
        <v>40000</v>
      </c>
      <c r="H68" s="57">
        <v>0</v>
      </c>
      <c r="I68" s="57">
        <f t="shared" si="0"/>
        <v>40000</v>
      </c>
      <c r="J68" s="57">
        <f t="shared" si="1"/>
        <v>1148</v>
      </c>
      <c r="K68" s="57">
        <v>442.65</v>
      </c>
      <c r="L68" s="57">
        <f t="shared" si="2"/>
        <v>1216</v>
      </c>
      <c r="M68" s="55">
        <f>25+400</f>
        <v>425</v>
      </c>
      <c r="N68" s="57">
        <f t="shared" si="3"/>
        <v>3231.65</v>
      </c>
      <c r="O68" s="57">
        <f t="shared" si="4"/>
        <v>36768.35</v>
      </c>
    </row>
    <row r="69" spans="1:15" x14ac:dyDescent="0.25">
      <c r="A69" s="1">
        <v>62</v>
      </c>
      <c r="B69" s="1" t="s">
        <v>838</v>
      </c>
      <c r="C69" s="1" t="s">
        <v>1120</v>
      </c>
      <c r="D69" s="1" t="s">
        <v>21</v>
      </c>
      <c r="E69" s="1" t="s">
        <v>727</v>
      </c>
      <c r="F69" s="1" t="s">
        <v>734</v>
      </c>
      <c r="G69" s="57">
        <v>35000</v>
      </c>
      <c r="H69" s="57">
        <v>0</v>
      </c>
      <c r="I69" s="57">
        <f t="shared" si="0"/>
        <v>35000</v>
      </c>
      <c r="J69" s="57">
        <f t="shared" si="1"/>
        <v>1004.5</v>
      </c>
      <c r="K69" s="57"/>
      <c r="L69" s="57">
        <f t="shared" si="2"/>
        <v>1064</v>
      </c>
      <c r="M69" s="55">
        <f>25+400</f>
        <v>425</v>
      </c>
      <c r="N69" s="57">
        <f t="shared" si="3"/>
        <v>2493.5</v>
      </c>
      <c r="O69" s="57">
        <f t="shared" si="4"/>
        <v>32506.5</v>
      </c>
    </row>
    <row r="70" spans="1:15" ht="30" x14ac:dyDescent="0.25">
      <c r="A70" s="1">
        <v>63</v>
      </c>
      <c r="B70" s="1" t="s">
        <v>825</v>
      </c>
      <c r="C70" s="1" t="s">
        <v>1120</v>
      </c>
      <c r="D70" s="1" t="s">
        <v>774</v>
      </c>
      <c r="E70" s="1" t="s">
        <v>727</v>
      </c>
      <c r="F70" s="1" t="s">
        <v>740</v>
      </c>
      <c r="G70" s="57">
        <v>40000</v>
      </c>
      <c r="H70" s="57">
        <v>0</v>
      </c>
      <c r="I70" s="57">
        <f t="shared" si="0"/>
        <v>40000</v>
      </c>
      <c r="J70" s="57">
        <f t="shared" si="1"/>
        <v>1148</v>
      </c>
      <c r="K70" s="57">
        <v>442.65</v>
      </c>
      <c r="L70" s="57">
        <f t="shared" si="2"/>
        <v>1216</v>
      </c>
      <c r="M70" s="55">
        <f>25+400</f>
        <v>425</v>
      </c>
      <c r="N70" s="57">
        <f t="shared" si="3"/>
        <v>3231.65</v>
      </c>
      <c r="O70" s="57">
        <f t="shared" si="4"/>
        <v>36768.35</v>
      </c>
    </row>
    <row r="71" spans="1:15" ht="30" x14ac:dyDescent="0.25">
      <c r="A71" s="1">
        <v>64</v>
      </c>
      <c r="B71" s="1" t="s">
        <v>1227</v>
      </c>
      <c r="C71" s="1" t="s">
        <v>1120</v>
      </c>
      <c r="D71" s="1" t="s">
        <v>988</v>
      </c>
      <c r="E71" s="1" t="s">
        <v>726</v>
      </c>
      <c r="F71" s="1" t="s">
        <v>740</v>
      </c>
      <c r="G71" s="57">
        <v>15000</v>
      </c>
      <c r="H71" s="57">
        <v>0</v>
      </c>
      <c r="I71" s="57">
        <f t="shared" si="0"/>
        <v>15000</v>
      </c>
      <c r="J71" s="57">
        <f t="shared" si="1"/>
        <v>430.5</v>
      </c>
      <c r="K71" s="57"/>
      <c r="L71" s="57">
        <f t="shared" si="2"/>
        <v>456</v>
      </c>
      <c r="M71" s="55">
        <v>25</v>
      </c>
      <c r="N71" s="57">
        <f t="shared" si="3"/>
        <v>911.5</v>
      </c>
      <c r="O71" s="57">
        <f t="shared" si="4"/>
        <v>14088.5</v>
      </c>
    </row>
    <row r="72" spans="1:15" x14ac:dyDescent="0.25">
      <c r="A72" s="1">
        <v>65</v>
      </c>
      <c r="B72" s="1" t="s">
        <v>1228</v>
      </c>
      <c r="C72" s="1" t="s">
        <v>1120</v>
      </c>
      <c r="D72" s="1" t="s">
        <v>831</v>
      </c>
      <c r="E72" s="1" t="s">
        <v>727</v>
      </c>
      <c r="F72" s="1" t="s">
        <v>734</v>
      </c>
      <c r="G72" s="57">
        <v>35000</v>
      </c>
      <c r="H72" s="57">
        <v>0</v>
      </c>
      <c r="I72" s="57">
        <f t="shared" si="0"/>
        <v>35000</v>
      </c>
      <c r="J72" s="57">
        <f t="shared" si="1"/>
        <v>1004.5</v>
      </c>
      <c r="K72" s="57"/>
      <c r="L72" s="57">
        <f t="shared" si="2"/>
        <v>1064</v>
      </c>
      <c r="M72" s="55">
        <v>25</v>
      </c>
      <c r="N72" s="57">
        <f t="shared" si="3"/>
        <v>2093.5</v>
      </c>
      <c r="O72" s="57">
        <f t="shared" si="4"/>
        <v>32906.5</v>
      </c>
    </row>
    <row r="73" spans="1:15" ht="30" x14ac:dyDescent="0.25">
      <c r="A73" s="1">
        <v>66</v>
      </c>
      <c r="B73" s="1" t="s">
        <v>833</v>
      </c>
      <c r="C73" s="1" t="s">
        <v>1152</v>
      </c>
      <c r="D73" s="1" t="s">
        <v>757</v>
      </c>
      <c r="E73" s="1" t="s">
        <v>727</v>
      </c>
      <c r="F73" s="1" t="s">
        <v>740</v>
      </c>
      <c r="G73" s="57">
        <v>45000</v>
      </c>
      <c r="H73" s="57">
        <v>0</v>
      </c>
      <c r="I73" s="57">
        <f t="shared" ref="I73:I103" si="5">+G73+H73</f>
        <v>45000</v>
      </c>
      <c r="J73" s="57">
        <f t="shared" ref="J73:J135" si="6">+I73*2.87%</f>
        <v>1291.5</v>
      </c>
      <c r="K73" s="57">
        <v>1148.33</v>
      </c>
      <c r="L73" s="57">
        <f t="shared" ref="L73:L135" si="7">+I73*3.04%</f>
        <v>1368</v>
      </c>
      <c r="M73" s="55">
        <f>25+400</f>
        <v>425</v>
      </c>
      <c r="N73" s="57">
        <f t="shared" ref="N73:N136" si="8">+J73+K73+L73+M73</f>
        <v>4232.83</v>
      </c>
      <c r="O73" s="57">
        <f t="shared" ref="O73:O137" si="9">+I73-N73</f>
        <v>40767.17</v>
      </c>
    </row>
    <row r="74" spans="1:15" ht="30" x14ac:dyDescent="0.25">
      <c r="A74" s="1">
        <v>67</v>
      </c>
      <c r="B74" s="1" t="s">
        <v>852</v>
      </c>
      <c r="C74" s="1" t="s">
        <v>1114</v>
      </c>
      <c r="D74" s="1" t="s">
        <v>851</v>
      </c>
      <c r="E74" s="1" t="s">
        <v>726</v>
      </c>
      <c r="F74" s="1" t="s">
        <v>740</v>
      </c>
      <c r="G74" s="57">
        <v>10000</v>
      </c>
      <c r="H74" s="57">
        <v>0</v>
      </c>
      <c r="I74" s="57">
        <f t="shared" si="5"/>
        <v>10000</v>
      </c>
      <c r="J74" s="57">
        <f t="shared" si="6"/>
        <v>287</v>
      </c>
      <c r="K74" s="57"/>
      <c r="L74" s="57">
        <f t="shared" si="7"/>
        <v>304</v>
      </c>
      <c r="M74" s="55">
        <v>25</v>
      </c>
      <c r="N74" s="57">
        <f t="shared" si="8"/>
        <v>616</v>
      </c>
      <c r="O74" s="57">
        <f t="shared" si="9"/>
        <v>9384</v>
      </c>
    </row>
    <row r="75" spans="1:15" ht="30" x14ac:dyDescent="0.25">
      <c r="A75" s="1">
        <v>68</v>
      </c>
      <c r="B75" s="1" t="s">
        <v>853</v>
      </c>
      <c r="C75" s="1" t="s">
        <v>1114</v>
      </c>
      <c r="D75" s="1" t="s">
        <v>854</v>
      </c>
      <c r="E75" s="1" t="s">
        <v>726</v>
      </c>
      <c r="F75" s="1" t="s">
        <v>740</v>
      </c>
      <c r="G75" s="57">
        <v>10000</v>
      </c>
      <c r="H75" s="57"/>
      <c r="I75" s="57">
        <f t="shared" si="5"/>
        <v>10000</v>
      </c>
      <c r="J75" s="57">
        <f t="shared" si="6"/>
        <v>287</v>
      </c>
      <c r="K75" s="57"/>
      <c r="L75" s="57">
        <f t="shared" si="7"/>
        <v>304</v>
      </c>
      <c r="M75" s="55">
        <v>25</v>
      </c>
      <c r="N75" s="57">
        <f t="shared" si="8"/>
        <v>616</v>
      </c>
      <c r="O75" s="57">
        <f t="shared" si="9"/>
        <v>9384</v>
      </c>
    </row>
    <row r="76" spans="1:15" ht="30" x14ac:dyDescent="0.25">
      <c r="A76" s="1">
        <v>69</v>
      </c>
      <c r="B76" s="1" t="s">
        <v>855</v>
      </c>
      <c r="C76" s="1" t="s">
        <v>1114</v>
      </c>
      <c r="D76" s="1" t="s">
        <v>851</v>
      </c>
      <c r="E76" s="1" t="s">
        <v>726</v>
      </c>
      <c r="F76" s="1" t="s">
        <v>740</v>
      </c>
      <c r="G76" s="57">
        <v>10000</v>
      </c>
      <c r="H76" s="57">
        <v>0</v>
      </c>
      <c r="I76" s="57">
        <f t="shared" si="5"/>
        <v>10000</v>
      </c>
      <c r="J76" s="57">
        <f t="shared" si="6"/>
        <v>287</v>
      </c>
      <c r="K76" s="57"/>
      <c r="L76" s="57">
        <f t="shared" si="7"/>
        <v>304</v>
      </c>
      <c r="M76" s="55">
        <v>25</v>
      </c>
      <c r="N76" s="57">
        <f t="shared" si="8"/>
        <v>616</v>
      </c>
      <c r="O76" s="57">
        <f t="shared" si="9"/>
        <v>9384</v>
      </c>
    </row>
    <row r="77" spans="1:15" ht="30" x14ac:dyDescent="0.25">
      <c r="A77" s="1">
        <v>70</v>
      </c>
      <c r="B77" s="1" t="s">
        <v>872</v>
      </c>
      <c r="C77" s="1" t="s">
        <v>1114</v>
      </c>
      <c r="D77" s="1" t="s">
        <v>860</v>
      </c>
      <c r="E77" s="1" t="s">
        <v>726</v>
      </c>
      <c r="F77" s="1" t="s">
        <v>734</v>
      </c>
      <c r="G77" s="57">
        <v>10000</v>
      </c>
      <c r="H77" s="57">
        <v>0</v>
      </c>
      <c r="I77" s="57">
        <f t="shared" si="5"/>
        <v>10000</v>
      </c>
      <c r="J77" s="57">
        <f t="shared" si="6"/>
        <v>287</v>
      </c>
      <c r="K77" s="57"/>
      <c r="L77" s="57">
        <f t="shared" si="7"/>
        <v>304</v>
      </c>
      <c r="M77" s="55">
        <v>25</v>
      </c>
      <c r="N77" s="57">
        <f t="shared" si="8"/>
        <v>616</v>
      </c>
      <c r="O77" s="57">
        <f t="shared" si="9"/>
        <v>9384</v>
      </c>
    </row>
    <row r="78" spans="1:15" ht="30" x14ac:dyDescent="0.25">
      <c r="A78" s="1">
        <v>71</v>
      </c>
      <c r="B78" s="1" t="s">
        <v>877</v>
      </c>
      <c r="C78" s="1" t="s">
        <v>1114</v>
      </c>
      <c r="D78" s="1" t="s">
        <v>860</v>
      </c>
      <c r="E78" s="1" t="s">
        <v>726</v>
      </c>
      <c r="F78" s="1" t="s">
        <v>740</v>
      </c>
      <c r="G78" s="57">
        <v>10000</v>
      </c>
      <c r="H78" s="57">
        <v>0</v>
      </c>
      <c r="I78" s="57">
        <f t="shared" si="5"/>
        <v>10000</v>
      </c>
      <c r="J78" s="57">
        <f t="shared" si="6"/>
        <v>287</v>
      </c>
      <c r="K78" s="57"/>
      <c r="L78" s="57">
        <f t="shared" si="7"/>
        <v>304</v>
      </c>
      <c r="M78" s="55">
        <v>25</v>
      </c>
      <c r="N78" s="57">
        <f t="shared" si="8"/>
        <v>616</v>
      </c>
      <c r="O78" s="57">
        <f t="shared" si="9"/>
        <v>9384</v>
      </c>
    </row>
    <row r="79" spans="1:15" ht="30" x14ac:dyDescent="0.25">
      <c r="A79" s="1">
        <v>72</v>
      </c>
      <c r="B79" s="1" t="s">
        <v>866</v>
      </c>
      <c r="C79" s="1" t="s">
        <v>1114</v>
      </c>
      <c r="D79" s="1" t="s">
        <v>860</v>
      </c>
      <c r="E79" s="1" t="s">
        <v>726</v>
      </c>
      <c r="F79" s="1" t="s">
        <v>740</v>
      </c>
      <c r="G79" s="57">
        <v>10000</v>
      </c>
      <c r="H79" s="57">
        <v>0</v>
      </c>
      <c r="I79" s="57">
        <f t="shared" si="5"/>
        <v>10000</v>
      </c>
      <c r="J79" s="57">
        <f t="shared" si="6"/>
        <v>287</v>
      </c>
      <c r="K79" s="57"/>
      <c r="L79" s="57">
        <f t="shared" si="7"/>
        <v>304</v>
      </c>
      <c r="M79" s="55">
        <v>25</v>
      </c>
      <c r="N79" s="57">
        <f t="shared" si="8"/>
        <v>616</v>
      </c>
      <c r="O79" s="57">
        <f t="shared" si="9"/>
        <v>9384</v>
      </c>
    </row>
    <row r="80" spans="1:15" ht="45" x14ac:dyDescent="0.25">
      <c r="A80" s="1">
        <v>73</v>
      </c>
      <c r="B80" s="1" t="s">
        <v>867</v>
      </c>
      <c r="C80" s="1" t="s">
        <v>1153</v>
      </c>
      <c r="D80" s="1" t="s">
        <v>860</v>
      </c>
      <c r="E80" s="1" t="s">
        <v>726</v>
      </c>
      <c r="F80" s="1" t="s">
        <v>740</v>
      </c>
      <c r="G80" s="57">
        <v>10000</v>
      </c>
      <c r="H80" s="57">
        <v>0</v>
      </c>
      <c r="I80" s="57">
        <f t="shared" si="5"/>
        <v>10000</v>
      </c>
      <c r="J80" s="57">
        <f t="shared" si="6"/>
        <v>287</v>
      </c>
      <c r="K80" s="57"/>
      <c r="L80" s="57">
        <f t="shared" si="7"/>
        <v>304</v>
      </c>
      <c r="M80" s="55">
        <v>25</v>
      </c>
      <c r="N80" s="57">
        <f t="shared" si="8"/>
        <v>616</v>
      </c>
      <c r="O80" s="57">
        <f t="shared" si="9"/>
        <v>9384</v>
      </c>
    </row>
    <row r="81" spans="1:15" ht="30" x14ac:dyDescent="0.25">
      <c r="A81" s="1">
        <v>74</v>
      </c>
      <c r="B81" s="1" t="s">
        <v>744</v>
      </c>
      <c r="C81" s="1" t="s">
        <v>994</v>
      </c>
      <c r="D81" s="1" t="s">
        <v>151</v>
      </c>
      <c r="E81" s="1" t="s">
        <v>726</v>
      </c>
      <c r="F81" s="1" t="s">
        <v>740</v>
      </c>
      <c r="G81" s="57">
        <v>15000</v>
      </c>
      <c r="H81" s="57">
        <v>0</v>
      </c>
      <c r="I81" s="57">
        <f t="shared" si="5"/>
        <v>15000</v>
      </c>
      <c r="J81" s="57">
        <f t="shared" si="6"/>
        <v>430.5</v>
      </c>
      <c r="K81" s="57"/>
      <c r="L81" s="57">
        <f t="shared" si="7"/>
        <v>456</v>
      </c>
      <c r="M81" s="55">
        <v>25</v>
      </c>
      <c r="N81" s="57">
        <f t="shared" si="8"/>
        <v>911.5</v>
      </c>
      <c r="O81" s="57">
        <f t="shared" si="9"/>
        <v>14088.5</v>
      </c>
    </row>
    <row r="82" spans="1:15" ht="30" x14ac:dyDescent="0.25">
      <c r="A82" s="1">
        <v>75</v>
      </c>
      <c r="B82" s="1" t="s">
        <v>765</v>
      </c>
      <c r="C82" s="1" t="s">
        <v>994</v>
      </c>
      <c r="D82" s="1" t="s">
        <v>151</v>
      </c>
      <c r="E82" s="1" t="s">
        <v>726</v>
      </c>
      <c r="F82" s="1" t="s">
        <v>740</v>
      </c>
      <c r="G82" s="57">
        <v>11000</v>
      </c>
      <c r="H82" s="57">
        <v>0</v>
      </c>
      <c r="I82" s="57">
        <f t="shared" si="5"/>
        <v>11000</v>
      </c>
      <c r="J82" s="57">
        <f t="shared" si="6"/>
        <v>315.7</v>
      </c>
      <c r="K82" s="57"/>
      <c r="L82" s="57">
        <f t="shared" si="7"/>
        <v>334.4</v>
      </c>
      <c r="M82" s="55">
        <v>25</v>
      </c>
      <c r="N82" s="57">
        <f t="shared" si="8"/>
        <v>675.09999999999991</v>
      </c>
      <c r="O82" s="57">
        <f t="shared" si="9"/>
        <v>10324.9</v>
      </c>
    </row>
    <row r="83" spans="1:15" ht="30" x14ac:dyDescent="0.25">
      <c r="A83" s="1">
        <v>76</v>
      </c>
      <c r="B83" s="1" t="s">
        <v>776</v>
      </c>
      <c r="C83" s="1" t="s">
        <v>994</v>
      </c>
      <c r="D83" s="1" t="s">
        <v>151</v>
      </c>
      <c r="E83" s="1" t="s">
        <v>726</v>
      </c>
      <c r="F83" s="1" t="s">
        <v>740</v>
      </c>
      <c r="G83" s="57">
        <v>11000</v>
      </c>
      <c r="H83" s="57">
        <v>0</v>
      </c>
      <c r="I83" s="57">
        <f t="shared" si="5"/>
        <v>11000</v>
      </c>
      <c r="J83" s="57">
        <f t="shared" si="6"/>
        <v>315.7</v>
      </c>
      <c r="K83" s="57"/>
      <c r="L83" s="57">
        <f t="shared" si="7"/>
        <v>334.4</v>
      </c>
      <c r="M83" s="55">
        <v>25</v>
      </c>
      <c r="N83" s="57">
        <f t="shared" si="8"/>
        <v>675.09999999999991</v>
      </c>
      <c r="O83" s="57">
        <f t="shared" si="9"/>
        <v>10324.9</v>
      </c>
    </row>
    <row r="84" spans="1:15" x14ac:dyDescent="0.25">
      <c r="A84" s="1">
        <v>77</v>
      </c>
      <c r="B84" s="1" t="s">
        <v>790</v>
      </c>
      <c r="C84" s="1" t="s">
        <v>994</v>
      </c>
      <c r="D84" s="1" t="s">
        <v>140</v>
      </c>
      <c r="E84" s="1" t="s">
        <v>727</v>
      </c>
      <c r="F84" s="1" t="s">
        <v>740</v>
      </c>
      <c r="G84" s="57">
        <v>25000</v>
      </c>
      <c r="H84" s="57">
        <v>0</v>
      </c>
      <c r="I84" s="57">
        <f t="shared" si="5"/>
        <v>25000</v>
      </c>
      <c r="J84" s="57">
        <f t="shared" si="6"/>
        <v>717.5</v>
      </c>
      <c r="K84" s="57"/>
      <c r="L84" s="57">
        <f t="shared" si="7"/>
        <v>760</v>
      </c>
      <c r="M84" s="55">
        <v>25</v>
      </c>
      <c r="N84" s="57">
        <f t="shared" si="8"/>
        <v>1502.5</v>
      </c>
      <c r="O84" s="57">
        <f t="shared" si="9"/>
        <v>23497.5</v>
      </c>
    </row>
    <row r="85" spans="1:15" x14ac:dyDescent="0.25">
      <c r="A85" s="1">
        <v>78</v>
      </c>
      <c r="B85" s="1" t="s">
        <v>1230</v>
      </c>
      <c r="C85" s="1" t="s">
        <v>994</v>
      </c>
      <c r="D85" s="1" t="s">
        <v>329</v>
      </c>
      <c r="E85" s="1" t="s">
        <v>727</v>
      </c>
      <c r="F85" s="1" t="s">
        <v>740</v>
      </c>
      <c r="G85" s="57">
        <v>20000</v>
      </c>
      <c r="H85" s="57">
        <v>0</v>
      </c>
      <c r="I85" s="57">
        <f t="shared" si="5"/>
        <v>20000</v>
      </c>
      <c r="J85" s="57">
        <f t="shared" si="6"/>
        <v>574</v>
      </c>
      <c r="K85" s="57"/>
      <c r="L85" s="57">
        <f t="shared" si="7"/>
        <v>608</v>
      </c>
      <c r="M85" s="55">
        <v>25</v>
      </c>
      <c r="N85" s="57">
        <f t="shared" si="8"/>
        <v>1207</v>
      </c>
      <c r="O85" s="57">
        <f t="shared" si="9"/>
        <v>18793</v>
      </c>
    </row>
    <row r="86" spans="1:15" x14ac:dyDescent="0.25">
      <c r="A86" s="1">
        <v>79</v>
      </c>
      <c r="B86" s="1" t="s">
        <v>769</v>
      </c>
      <c r="C86" s="1" t="s">
        <v>1154</v>
      </c>
      <c r="D86" s="1" t="s">
        <v>757</v>
      </c>
      <c r="E86" s="1" t="s">
        <v>727</v>
      </c>
      <c r="F86" s="1" t="s">
        <v>740</v>
      </c>
      <c r="G86" s="57">
        <v>35000</v>
      </c>
      <c r="H86" s="57">
        <v>0</v>
      </c>
      <c r="I86" s="57">
        <f t="shared" si="5"/>
        <v>35000</v>
      </c>
      <c r="J86" s="57">
        <f t="shared" si="6"/>
        <v>1004.5</v>
      </c>
      <c r="K86" s="57"/>
      <c r="L86" s="57">
        <f t="shared" si="7"/>
        <v>1064</v>
      </c>
      <c r="M86" s="55">
        <v>25</v>
      </c>
      <c r="N86" s="57">
        <f t="shared" si="8"/>
        <v>2093.5</v>
      </c>
      <c r="O86" s="57">
        <f t="shared" si="9"/>
        <v>32906.5</v>
      </c>
    </row>
    <row r="87" spans="1:15" x14ac:dyDescent="0.25">
      <c r="A87" s="1">
        <v>80</v>
      </c>
      <c r="B87" s="1" t="s">
        <v>760</v>
      </c>
      <c r="C87" s="1" t="s">
        <v>1155</v>
      </c>
      <c r="D87" s="1" t="s">
        <v>21</v>
      </c>
      <c r="E87" s="1" t="s">
        <v>727</v>
      </c>
      <c r="F87" s="1" t="s">
        <v>734</v>
      </c>
      <c r="G87" s="57">
        <v>45000</v>
      </c>
      <c r="H87" s="57">
        <v>0</v>
      </c>
      <c r="I87" s="57">
        <f t="shared" si="5"/>
        <v>45000</v>
      </c>
      <c r="J87" s="57">
        <f t="shared" si="6"/>
        <v>1291.5</v>
      </c>
      <c r="K87" s="57">
        <v>1148.33</v>
      </c>
      <c r="L87" s="57">
        <f t="shared" si="7"/>
        <v>1368</v>
      </c>
      <c r="M87" s="55">
        <v>25</v>
      </c>
      <c r="N87" s="57">
        <f t="shared" si="8"/>
        <v>3832.83</v>
      </c>
      <c r="O87" s="57">
        <f t="shared" si="9"/>
        <v>41167.17</v>
      </c>
    </row>
    <row r="88" spans="1:15" x14ac:dyDescent="0.25">
      <c r="A88" s="1">
        <v>81</v>
      </c>
      <c r="B88" s="1" t="s">
        <v>763</v>
      </c>
      <c r="C88" s="1" t="s">
        <v>1154</v>
      </c>
      <c r="D88" s="1" t="s">
        <v>757</v>
      </c>
      <c r="E88" s="1" t="s">
        <v>727</v>
      </c>
      <c r="F88" s="1" t="s">
        <v>740</v>
      </c>
      <c r="G88" s="57">
        <v>35000</v>
      </c>
      <c r="H88" s="57">
        <v>0</v>
      </c>
      <c r="I88" s="57">
        <f t="shared" si="5"/>
        <v>35000</v>
      </c>
      <c r="J88" s="57">
        <f t="shared" si="6"/>
        <v>1004.5</v>
      </c>
      <c r="K88" s="57"/>
      <c r="L88" s="57">
        <f t="shared" si="7"/>
        <v>1064</v>
      </c>
      <c r="M88" s="55">
        <v>25</v>
      </c>
      <c r="N88" s="57">
        <f t="shared" si="8"/>
        <v>2093.5</v>
      </c>
      <c r="O88" s="57">
        <f t="shared" si="9"/>
        <v>32906.5</v>
      </c>
    </row>
    <row r="89" spans="1:15" x14ac:dyDescent="0.25">
      <c r="A89" s="1">
        <v>82</v>
      </c>
      <c r="B89" s="1" t="s">
        <v>764</v>
      </c>
      <c r="C89" s="1" t="s">
        <v>1154</v>
      </c>
      <c r="D89" s="1" t="s">
        <v>21</v>
      </c>
      <c r="E89" s="1" t="s">
        <v>727</v>
      </c>
      <c r="F89" s="1" t="s">
        <v>740</v>
      </c>
      <c r="G89" s="57">
        <v>45000</v>
      </c>
      <c r="H89" s="57">
        <v>0</v>
      </c>
      <c r="I89" s="57">
        <f t="shared" si="5"/>
        <v>45000</v>
      </c>
      <c r="J89" s="57">
        <f t="shared" si="6"/>
        <v>1291.5</v>
      </c>
      <c r="K89" s="57">
        <v>1148.33</v>
      </c>
      <c r="L89" s="57">
        <f t="shared" si="7"/>
        <v>1368</v>
      </c>
      <c r="M89" s="55">
        <v>25</v>
      </c>
      <c r="N89" s="57">
        <f t="shared" si="8"/>
        <v>3832.83</v>
      </c>
      <c r="O89" s="57">
        <f t="shared" si="9"/>
        <v>41167.17</v>
      </c>
    </row>
    <row r="90" spans="1:15" x14ac:dyDescent="0.25">
      <c r="A90" s="1">
        <v>83</v>
      </c>
      <c r="B90" s="1" t="s">
        <v>829</v>
      </c>
      <c r="C90" s="1" t="s">
        <v>1154</v>
      </c>
      <c r="D90" s="1" t="s">
        <v>757</v>
      </c>
      <c r="E90" s="1" t="s">
        <v>727</v>
      </c>
      <c r="F90" s="1" t="s">
        <v>740</v>
      </c>
      <c r="G90" s="57">
        <v>40000</v>
      </c>
      <c r="H90" s="57">
        <v>0</v>
      </c>
      <c r="I90" s="57">
        <f t="shared" si="5"/>
        <v>40000</v>
      </c>
      <c r="J90" s="57">
        <f t="shared" si="6"/>
        <v>1148</v>
      </c>
      <c r="K90" s="57">
        <v>442.65</v>
      </c>
      <c r="L90" s="57">
        <f t="shared" si="7"/>
        <v>1216</v>
      </c>
      <c r="M90" s="55">
        <f>25+400</f>
        <v>425</v>
      </c>
      <c r="N90" s="57">
        <f t="shared" si="8"/>
        <v>3231.65</v>
      </c>
      <c r="O90" s="57">
        <f t="shared" si="9"/>
        <v>36768.35</v>
      </c>
    </row>
    <row r="91" spans="1:15" x14ac:dyDescent="0.25">
      <c r="A91" s="1">
        <v>84</v>
      </c>
      <c r="B91" s="1" t="s">
        <v>820</v>
      </c>
      <c r="C91" s="1" t="s">
        <v>1154</v>
      </c>
      <c r="D91" s="1" t="s">
        <v>821</v>
      </c>
      <c r="E91" s="1" t="s">
        <v>727</v>
      </c>
      <c r="F91" s="1" t="s">
        <v>734</v>
      </c>
      <c r="G91" s="57">
        <v>40000</v>
      </c>
      <c r="H91" s="57">
        <v>0</v>
      </c>
      <c r="I91" s="57">
        <f t="shared" si="5"/>
        <v>40000</v>
      </c>
      <c r="J91" s="57">
        <f t="shared" si="6"/>
        <v>1148</v>
      </c>
      <c r="K91" s="57">
        <v>442.65</v>
      </c>
      <c r="L91" s="57">
        <f t="shared" si="7"/>
        <v>1216</v>
      </c>
      <c r="M91" s="55">
        <f>25+1587.38</f>
        <v>1612.38</v>
      </c>
      <c r="N91" s="57">
        <f t="shared" si="8"/>
        <v>4419.0300000000007</v>
      </c>
      <c r="O91" s="57">
        <f t="shared" si="9"/>
        <v>35580.97</v>
      </c>
    </row>
    <row r="92" spans="1:15" ht="30" x14ac:dyDescent="0.25">
      <c r="A92" s="1">
        <v>85</v>
      </c>
      <c r="B92" s="1" t="s">
        <v>773</v>
      </c>
      <c r="C92" s="1" t="s">
        <v>1154</v>
      </c>
      <c r="D92" s="1" t="s">
        <v>774</v>
      </c>
      <c r="E92" s="1" t="s">
        <v>727</v>
      </c>
      <c r="F92" s="1" t="s">
        <v>740</v>
      </c>
      <c r="G92" s="57">
        <v>50000</v>
      </c>
      <c r="H92" s="57">
        <v>0</v>
      </c>
      <c r="I92" s="57">
        <f t="shared" si="5"/>
        <v>50000</v>
      </c>
      <c r="J92" s="57">
        <f t="shared" si="6"/>
        <v>1435</v>
      </c>
      <c r="K92" s="57">
        <v>1854</v>
      </c>
      <c r="L92" s="57">
        <f t="shared" si="7"/>
        <v>1520</v>
      </c>
      <c r="M92" s="55">
        <f>25+4762.38</f>
        <v>4787.38</v>
      </c>
      <c r="N92" s="57">
        <f t="shared" si="8"/>
        <v>9596.380000000001</v>
      </c>
      <c r="O92" s="57">
        <f t="shared" si="9"/>
        <v>40403.619999999995</v>
      </c>
    </row>
    <row r="93" spans="1:15" x14ac:dyDescent="0.25">
      <c r="A93" s="1">
        <v>86</v>
      </c>
      <c r="B93" s="1" t="s">
        <v>846</v>
      </c>
      <c r="C93" s="1" t="s">
        <v>1154</v>
      </c>
      <c r="D93" s="1" t="s">
        <v>21</v>
      </c>
      <c r="E93" s="1" t="s">
        <v>727</v>
      </c>
      <c r="F93" s="1" t="s">
        <v>734</v>
      </c>
      <c r="G93" s="57">
        <v>35000</v>
      </c>
      <c r="H93" s="57">
        <v>0</v>
      </c>
      <c r="I93" s="57">
        <f t="shared" si="5"/>
        <v>35000</v>
      </c>
      <c r="J93" s="57">
        <f t="shared" si="6"/>
        <v>1004.5</v>
      </c>
      <c r="K93" s="57"/>
      <c r="L93" s="57">
        <f t="shared" si="7"/>
        <v>1064</v>
      </c>
      <c r="M93" s="55">
        <v>25</v>
      </c>
      <c r="N93" s="57">
        <f t="shared" si="8"/>
        <v>2093.5</v>
      </c>
      <c r="O93" s="57">
        <f t="shared" si="9"/>
        <v>32906.5</v>
      </c>
    </row>
    <row r="94" spans="1:15" ht="30" x14ac:dyDescent="0.25">
      <c r="A94" s="1">
        <v>87</v>
      </c>
      <c r="B94" s="1" t="s">
        <v>803</v>
      </c>
      <c r="C94" s="1" t="s">
        <v>1154</v>
      </c>
      <c r="D94" s="1" t="s">
        <v>748</v>
      </c>
      <c r="E94" s="1" t="s">
        <v>726</v>
      </c>
      <c r="F94" s="1" t="s">
        <v>740</v>
      </c>
      <c r="G94" s="57">
        <v>15000</v>
      </c>
      <c r="H94" s="57">
        <v>0</v>
      </c>
      <c r="I94" s="57">
        <f t="shared" si="5"/>
        <v>15000</v>
      </c>
      <c r="J94" s="57">
        <f t="shared" si="6"/>
        <v>430.5</v>
      </c>
      <c r="K94" s="57"/>
      <c r="L94" s="57">
        <f t="shared" si="7"/>
        <v>456</v>
      </c>
      <c r="M94" s="55">
        <v>25</v>
      </c>
      <c r="N94" s="57">
        <f t="shared" si="8"/>
        <v>911.5</v>
      </c>
      <c r="O94" s="57">
        <f t="shared" si="9"/>
        <v>14088.5</v>
      </c>
    </row>
    <row r="95" spans="1:15" x14ac:dyDescent="0.25">
      <c r="A95" s="1">
        <v>88</v>
      </c>
      <c r="B95" s="1" t="s">
        <v>792</v>
      </c>
      <c r="C95" s="1" t="s">
        <v>1154</v>
      </c>
      <c r="D95" s="1" t="s">
        <v>21</v>
      </c>
      <c r="E95" s="1" t="s">
        <v>727</v>
      </c>
      <c r="F95" s="1" t="s">
        <v>734</v>
      </c>
      <c r="G95" s="57">
        <v>60000</v>
      </c>
      <c r="H95" s="57">
        <v>0</v>
      </c>
      <c r="I95" s="57">
        <f t="shared" si="5"/>
        <v>60000</v>
      </c>
      <c r="J95" s="57">
        <f t="shared" si="6"/>
        <v>1722</v>
      </c>
      <c r="K95" s="57">
        <v>3851.45</v>
      </c>
      <c r="L95" s="57">
        <f t="shared" si="7"/>
        <v>1824</v>
      </c>
      <c r="M95" s="55">
        <f>5150.22+25</f>
        <v>5175.22</v>
      </c>
      <c r="N95" s="57">
        <f t="shared" si="8"/>
        <v>12572.67</v>
      </c>
      <c r="O95" s="57">
        <f t="shared" si="9"/>
        <v>47427.33</v>
      </c>
    </row>
    <row r="96" spans="1:15" ht="30" x14ac:dyDescent="0.25">
      <c r="A96" s="1">
        <v>89</v>
      </c>
      <c r="B96" s="1" t="s">
        <v>751</v>
      </c>
      <c r="C96" s="1" t="s">
        <v>1156</v>
      </c>
      <c r="D96" s="1" t="s">
        <v>329</v>
      </c>
      <c r="E96" s="1" t="s">
        <v>727</v>
      </c>
      <c r="F96" s="1" t="s">
        <v>740</v>
      </c>
      <c r="G96" s="57">
        <v>25000</v>
      </c>
      <c r="H96" s="57">
        <v>0</v>
      </c>
      <c r="I96" s="57">
        <f t="shared" si="5"/>
        <v>25000</v>
      </c>
      <c r="J96" s="57">
        <f t="shared" si="6"/>
        <v>717.5</v>
      </c>
      <c r="K96" s="57"/>
      <c r="L96" s="57">
        <f t="shared" si="7"/>
        <v>760</v>
      </c>
      <c r="M96" s="55">
        <v>25</v>
      </c>
      <c r="N96" s="57">
        <f t="shared" si="8"/>
        <v>1502.5</v>
      </c>
      <c r="O96" s="57">
        <f t="shared" si="9"/>
        <v>23497.5</v>
      </c>
    </row>
    <row r="97" spans="1:15" ht="30" x14ac:dyDescent="0.25">
      <c r="A97" s="1">
        <v>90</v>
      </c>
      <c r="B97" s="1" t="s">
        <v>753</v>
      </c>
      <c r="C97" s="1" t="s">
        <v>1156</v>
      </c>
      <c r="D97" s="1" t="s">
        <v>329</v>
      </c>
      <c r="E97" s="1" t="s">
        <v>727</v>
      </c>
      <c r="F97" s="1" t="s">
        <v>740</v>
      </c>
      <c r="G97" s="57">
        <v>25000</v>
      </c>
      <c r="H97" s="57">
        <v>0</v>
      </c>
      <c r="I97" s="57">
        <f t="shared" si="5"/>
        <v>25000</v>
      </c>
      <c r="J97" s="57">
        <f t="shared" si="6"/>
        <v>717.5</v>
      </c>
      <c r="K97" s="57"/>
      <c r="L97" s="57">
        <f t="shared" si="7"/>
        <v>760</v>
      </c>
      <c r="M97" s="55">
        <v>25</v>
      </c>
      <c r="N97" s="57">
        <f t="shared" si="8"/>
        <v>1502.5</v>
      </c>
      <c r="O97" s="57">
        <f t="shared" si="9"/>
        <v>23497.5</v>
      </c>
    </row>
    <row r="98" spans="1:15" ht="30" x14ac:dyDescent="0.25">
      <c r="A98" s="1">
        <v>91</v>
      </c>
      <c r="B98" s="1" t="s">
        <v>836</v>
      </c>
      <c r="C98" s="1" t="s">
        <v>1156</v>
      </c>
      <c r="D98" s="1" t="s">
        <v>798</v>
      </c>
      <c r="E98" s="1" t="s">
        <v>727</v>
      </c>
      <c r="F98" s="1" t="s">
        <v>740</v>
      </c>
      <c r="G98" s="57">
        <v>50000</v>
      </c>
      <c r="H98" s="57">
        <v>0</v>
      </c>
      <c r="I98" s="57">
        <f t="shared" si="5"/>
        <v>50000</v>
      </c>
      <c r="J98" s="57">
        <f t="shared" si="6"/>
        <v>1435</v>
      </c>
      <c r="K98" s="57">
        <v>1854</v>
      </c>
      <c r="L98" s="57">
        <f t="shared" si="7"/>
        <v>1520</v>
      </c>
      <c r="M98" s="55">
        <v>25</v>
      </c>
      <c r="N98" s="57">
        <f t="shared" si="8"/>
        <v>4834</v>
      </c>
      <c r="O98" s="57">
        <f t="shared" si="9"/>
        <v>45166</v>
      </c>
    </row>
    <row r="99" spans="1:15" ht="30" x14ac:dyDescent="0.25">
      <c r="A99" s="1">
        <v>92</v>
      </c>
      <c r="B99" s="1" t="s">
        <v>837</v>
      </c>
      <c r="C99" s="1" t="s">
        <v>1156</v>
      </c>
      <c r="D99" s="1" t="s">
        <v>131</v>
      </c>
      <c r="E99" s="1" t="s">
        <v>726</v>
      </c>
      <c r="F99" s="1" t="s">
        <v>734</v>
      </c>
      <c r="G99" s="57">
        <v>11000</v>
      </c>
      <c r="H99" s="57">
        <v>0</v>
      </c>
      <c r="I99" s="57">
        <f t="shared" si="5"/>
        <v>11000</v>
      </c>
      <c r="J99" s="57">
        <f t="shared" si="6"/>
        <v>315.7</v>
      </c>
      <c r="K99" s="57"/>
      <c r="L99" s="57">
        <f t="shared" si="7"/>
        <v>334.4</v>
      </c>
      <c r="M99" s="55">
        <v>25</v>
      </c>
      <c r="N99" s="57">
        <f t="shared" si="8"/>
        <v>675.09999999999991</v>
      </c>
      <c r="O99" s="57">
        <f t="shared" si="9"/>
        <v>10324.9</v>
      </c>
    </row>
    <row r="100" spans="1:15" ht="30" x14ac:dyDescent="0.25">
      <c r="A100" s="1">
        <v>93</v>
      </c>
      <c r="B100" s="1" t="s">
        <v>1222</v>
      </c>
      <c r="C100" s="1" t="s">
        <v>1156</v>
      </c>
      <c r="D100" s="1" t="s">
        <v>44</v>
      </c>
      <c r="E100" s="1" t="s">
        <v>726</v>
      </c>
      <c r="F100" s="1" t="s">
        <v>734</v>
      </c>
      <c r="G100" s="57">
        <v>13000</v>
      </c>
      <c r="H100" s="57">
        <v>0</v>
      </c>
      <c r="I100" s="57">
        <f t="shared" si="5"/>
        <v>13000</v>
      </c>
      <c r="J100" s="57">
        <f t="shared" si="6"/>
        <v>373.1</v>
      </c>
      <c r="K100" s="57"/>
      <c r="L100" s="57">
        <f t="shared" si="7"/>
        <v>395.2</v>
      </c>
      <c r="M100" s="55">
        <v>25</v>
      </c>
      <c r="N100" s="57">
        <f t="shared" si="8"/>
        <v>793.3</v>
      </c>
      <c r="O100" s="57">
        <f t="shared" si="9"/>
        <v>12206.7</v>
      </c>
    </row>
    <row r="101" spans="1:15" ht="30" x14ac:dyDescent="0.25">
      <c r="A101" s="1">
        <v>94</v>
      </c>
      <c r="B101" s="1" t="s">
        <v>1021</v>
      </c>
      <c r="C101" s="1" t="s">
        <v>1157</v>
      </c>
      <c r="D101" s="1" t="s">
        <v>774</v>
      </c>
      <c r="E101" s="1" t="s">
        <v>727</v>
      </c>
      <c r="F101" s="1" t="s">
        <v>740</v>
      </c>
      <c r="G101" s="57">
        <v>50000</v>
      </c>
      <c r="H101" s="57">
        <v>0</v>
      </c>
      <c r="I101" s="57">
        <f t="shared" si="5"/>
        <v>50000</v>
      </c>
      <c r="J101" s="57">
        <f t="shared" si="6"/>
        <v>1435</v>
      </c>
      <c r="K101" s="57">
        <v>1854</v>
      </c>
      <c r="L101" s="57">
        <f t="shared" si="7"/>
        <v>1520</v>
      </c>
      <c r="M101" s="55">
        <f>25+3574.76</f>
        <v>3599.76</v>
      </c>
      <c r="N101" s="57">
        <f t="shared" si="8"/>
        <v>8408.76</v>
      </c>
      <c r="O101" s="57">
        <f t="shared" si="9"/>
        <v>41591.24</v>
      </c>
    </row>
    <row r="102" spans="1:15" ht="30" x14ac:dyDescent="0.25">
      <c r="A102" s="1">
        <v>95</v>
      </c>
      <c r="B102" s="1" t="s">
        <v>842</v>
      </c>
      <c r="C102" s="1" t="s">
        <v>1157</v>
      </c>
      <c r="D102" s="1" t="s">
        <v>774</v>
      </c>
      <c r="E102" s="1" t="s">
        <v>727</v>
      </c>
      <c r="F102" s="1" t="s">
        <v>734</v>
      </c>
      <c r="G102" s="57">
        <v>50000</v>
      </c>
      <c r="H102" s="57">
        <v>0</v>
      </c>
      <c r="I102" s="57">
        <f t="shared" si="5"/>
        <v>50000</v>
      </c>
      <c r="J102" s="57">
        <f t="shared" si="6"/>
        <v>1435</v>
      </c>
      <c r="K102" s="57">
        <v>1854</v>
      </c>
      <c r="L102" s="57">
        <f t="shared" si="7"/>
        <v>1520</v>
      </c>
      <c r="M102" s="55">
        <f>25+14351.67</f>
        <v>14376.67</v>
      </c>
      <c r="N102" s="57">
        <f t="shared" si="8"/>
        <v>19185.669999999998</v>
      </c>
      <c r="O102" s="57">
        <f t="shared" si="9"/>
        <v>30814.33</v>
      </c>
    </row>
    <row r="103" spans="1:15" ht="30" x14ac:dyDescent="0.25">
      <c r="A103" s="1">
        <v>96</v>
      </c>
      <c r="B103" s="1" t="s">
        <v>1411</v>
      </c>
      <c r="C103" s="1" t="s">
        <v>1157</v>
      </c>
      <c r="D103" s="1" t="s">
        <v>178</v>
      </c>
      <c r="E103" s="1" t="s">
        <v>726</v>
      </c>
      <c r="F103" s="1" t="s">
        <v>734</v>
      </c>
      <c r="G103" s="57">
        <v>13200</v>
      </c>
      <c r="H103" s="57">
        <v>0</v>
      </c>
      <c r="I103" s="57">
        <f t="shared" si="5"/>
        <v>13200</v>
      </c>
      <c r="J103" s="57">
        <f t="shared" si="6"/>
        <v>378.84</v>
      </c>
      <c r="K103" s="57">
        <v>0</v>
      </c>
      <c r="L103" s="57">
        <f t="shared" si="7"/>
        <v>401.28</v>
      </c>
      <c r="M103" s="55">
        <f>25</f>
        <v>25</v>
      </c>
      <c r="N103" s="57">
        <f t="shared" si="8"/>
        <v>805.11999999999989</v>
      </c>
      <c r="O103" s="57">
        <f>+I103-N103</f>
        <v>12394.880000000001</v>
      </c>
    </row>
    <row r="104" spans="1:15" ht="30" x14ac:dyDescent="0.25">
      <c r="A104" s="1">
        <v>97</v>
      </c>
      <c r="B104" s="1" t="s">
        <v>778</v>
      </c>
      <c r="C104" s="1" t="s">
        <v>1157</v>
      </c>
      <c r="D104" s="1" t="s">
        <v>491</v>
      </c>
      <c r="E104" s="1" t="s">
        <v>726</v>
      </c>
      <c r="F104" s="1" t="s">
        <v>740</v>
      </c>
      <c r="G104" s="57">
        <v>15000</v>
      </c>
      <c r="H104" s="57">
        <v>0</v>
      </c>
      <c r="I104" s="57">
        <f>+G104+H104</f>
        <v>15000</v>
      </c>
      <c r="J104" s="57">
        <f t="shared" si="6"/>
        <v>430.5</v>
      </c>
      <c r="K104" s="57"/>
      <c r="L104" s="57">
        <f t="shared" si="7"/>
        <v>456</v>
      </c>
      <c r="M104" s="55">
        <v>25</v>
      </c>
      <c r="N104" s="57">
        <f t="shared" si="8"/>
        <v>911.5</v>
      </c>
      <c r="O104" s="57">
        <f t="shared" si="9"/>
        <v>14088.5</v>
      </c>
    </row>
    <row r="105" spans="1:15" x14ac:dyDescent="0.25">
      <c r="A105" s="1">
        <v>98</v>
      </c>
      <c r="B105" s="1" t="s">
        <v>752</v>
      </c>
      <c r="C105" s="1" t="s">
        <v>1158</v>
      </c>
      <c r="D105" s="1" t="s">
        <v>21</v>
      </c>
      <c r="E105" s="1" t="s">
        <v>727</v>
      </c>
      <c r="F105" s="1" t="s">
        <v>740</v>
      </c>
      <c r="G105" s="57">
        <v>35000</v>
      </c>
      <c r="H105" s="57">
        <v>0</v>
      </c>
      <c r="I105" s="57">
        <f>+G105+H105</f>
        <v>35000</v>
      </c>
      <c r="J105" s="57">
        <f t="shared" si="6"/>
        <v>1004.5</v>
      </c>
      <c r="K105" s="57"/>
      <c r="L105" s="57">
        <f t="shared" si="7"/>
        <v>1064</v>
      </c>
      <c r="M105" s="55">
        <f>25+400</f>
        <v>425</v>
      </c>
      <c r="N105" s="57">
        <f t="shared" si="8"/>
        <v>2493.5</v>
      </c>
      <c r="O105" s="57">
        <f t="shared" si="9"/>
        <v>32506.5</v>
      </c>
    </row>
    <row r="106" spans="1:15" ht="30" x14ac:dyDescent="0.25">
      <c r="A106" s="1">
        <v>99</v>
      </c>
      <c r="B106" s="1" t="s">
        <v>754</v>
      </c>
      <c r="C106" s="1" t="s">
        <v>1158</v>
      </c>
      <c r="D106" s="1" t="s">
        <v>491</v>
      </c>
      <c r="E106" s="1" t="s">
        <v>726</v>
      </c>
      <c r="F106" s="1" t="s">
        <v>740</v>
      </c>
      <c r="G106" s="57">
        <v>11000</v>
      </c>
      <c r="H106" s="57">
        <v>0</v>
      </c>
      <c r="I106" s="57">
        <f t="shared" ref="I106:I144" si="10">+G106+H106</f>
        <v>11000</v>
      </c>
      <c r="J106" s="57">
        <f t="shared" si="6"/>
        <v>315.7</v>
      </c>
      <c r="K106" s="57"/>
      <c r="L106" s="57">
        <f t="shared" si="7"/>
        <v>334.4</v>
      </c>
      <c r="M106" s="55">
        <v>25</v>
      </c>
      <c r="N106" s="57">
        <f t="shared" si="8"/>
        <v>675.09999999999991</v>
      </c>
      <c r="O106" s="57">
        <f t="shared" si="9"/>
        <v>10324.9</v>
      </c>
    </row>
    <row r="107" spans="1:15" ht="30" x14ac:dyDescent="0.25">
      <c r="A107" s="1">
        <v>100</v>
      </c>
      <c r="B107" s="1" t="s">
        <v>775</v>
      </c>
      <c r="C107" s="1" t="s">
        <v>1159</v>
      </c>
      <c r="D107" s="1" t="s">
        <v>491</v>
      </c>
      <c r="E107" s="1" t="s">
        <v>726</v>
      </c>
      <c r="F107" s="1" t="s">
        <v>740</v>
      </c>
      <c r="G107" s="57">
        <v>11000</v>
      </c>
      <c r="H107" s="57">
        <v>0</v>
      </c>
      <c r="I107" s="57">
        <f t="shared" si="10"/>
        <v>11000</v>
      </c>
      <c r="J107" s="57">
        <f t="shared" si="6"/>
        <v>315.7</v>
      </c>
      <c r="K107" s="57"/>
      <c r="L107" s="57">
        <f t="shared" si="7"/>
        <v>334.4</v>
      </c>
      <c r="M107" s="55">
        <v>25</v>
      </c>
      <c r="N107" s="57">
        <f t="shared" si="8"/>
        <v>675.09999999999991</v>
      </c>
      <c r="O107" s="57">
        <f t="shared" si="9"/>
        <v>10324.9</v>
      </c>
    </row>
    <row r="108" spans="1:15" ht="30" x14ac:dyDescent="0.25">
      <c r="A108" s="1">
        <v>101</v>
      </c>
      <c r="B108" s="1" t="s">
        <v>784</v>
      </c>
      <c r="C108" s="1" t="s">
        <v>1159</v>
      </c>
      <c r="D108" s="1" t="s">
        <v>491</v>
      </c>
      <c r="E108" s="1" t="s">
        <v>726</v>
      </c>
      <c r="F108" s="1" t="s">
        <v>740</v>
      </c>
      <c r="G108" s="57">
        <v>11000</v>
      </c>
      <c r="H108" s="57">
        <v>0</v>
      </c>
      <c r="I108" s="57">
        <f t="shared" si="10"/>
        <v>11000</v>
      </c>
      <c r="J108" s="57">
        <f t="shared" si="6"/>
        <v>315.7</v>
      </c>
      <c r="K108" s="57"/>
      <c r="L108" s="57">
        <f t="shared" si="7"/>
        <v>334.4</v>
      </c>
      <c r="M108" s="55">
        <v>25</v>
      </c>
      <c r="N108" s="57">
        <f t="shared" si="8"/>
        <v>675.09999999999991</v>
      </c>
      <c r="O108" s="57">
        <f t="shared" si="9"/>
        <v>10324.9</v>
      </c>
    </row>
    <row r="109" spans="1:15" ht="30" x14ac:dyDescent="0.25">
      <c r="A109" s="1">
        <v>102</v>
      </c>
      <c r="B109" s="1" t="s">
        <v>1413</v>
      </c>
      <c r="C109" s="1" t="s">
        <v>1159</v>
      </c>
      <c r="D109" s="1" t="s">
        <v>491</v>
      </c>
      <c r="E109" s="1" t="s">
        <v>727</v>
      </c>
      <c r="F109" s="1" t="s">
        <v>740</v>
      </c>
      <c r="G109" s="57">
        <v>14300</v>
      </c>
      <c r="H109" s="57">
        <v>0</v>
      </c>
      <c r="I109" s="57">
        <f t="shared" si="10"/>
        <v>14300</v>
      </c>
      <c r="J109" s="57">
        <f t="shared" si="6"/>
        <v>410.41</v>
      </c>
      <c r="K109" s="57"/>
      <c r="L109" s="57">
        <f t="shared" si="7"/>
        <v>434.72</v>
      </c>
      <c r="M109" s="55">
        <v>25</v>
      </c>
      <c r="N109" s="57">
        <f t="shared" si="8"/>
        <v>870.13000000000011</v>
      </c>
      <c r="O109" s="57">
        <f t="shared" si="9"/>
        <v>13429.869999999999</v>
      </c>
    </row>
    <row r="110" spans="1:15" ht="30" x14ac:dyDescent="0.25">
      <c r="A110" s="1">
        <v>103</v>
      </c>
      <c r="B110" s="1" t="s">
        <v>847</v>
      </c>
      <c r="C110" s="1" t="s">
        <v>1159</v>
      </c>
      <c r="D110" s="1" t="s">
        <v>491</v>
      </c>
      <c r="E110" s="1" t="s">
        <v>726</v>
      </c>
      <c r="F110" s="1" t="s">
        <v>740</v>
      </c>
      <c r="G110" s="57">
        <v>10000</v>
      </c>
      <c r="H110" s="57">
        <v>0</v>
      </c>
      <c r="I110" s="57">
        <f t="shared" si="10"/>
        <v>10000</v>
      </c>
      <c r="J110" s="57">
        <f t="shared" si="6"/>
        <v>287</v>
      </c>
      <c r="K110" s="57"/>
      <c r="L110" s="57">
        <f t="shared" si="7"/>
        <v>304</v>
      </c>
      <c r="M110" s="55">
        <v>25</v>
      </c>
      <c r="N110" s="57">
        <f t="shared" si="8"/>
        <v>616</v>
      </c>
      <c r="O110" s="57">
        <f t="shared" si="9"/>
        <v>9384</v>
      </c>
    </row>
    <row r="111" spans="1:15" ht="30" x14ac:dyDescent="0.25">
      <c r="A111" s="1">
        <v>104</v>
      </c>
      <c r="B111" s="1" t="s">
        <v>848</v>
      </c>
      <c r="C111" s="1" t="s">
        <v>1159</v>
      </c>
      <c r="D111" s="1" t="s">
        <v>491</v>
      </c>
      <c r="E111" s="1" t="s">
        <v>726</v>
      </c>
      <c r="F111" s="1" t="s">
        <v>740</v>
      </c>
      <c r="G111" s="57">
        <v>10000</v>
      </c>
      <c r="H111" s="57">
        <v>0</v>
      </c>
      <c r="I111" s="57">
        <f t="shared" si="10"/>
        <v>10000</v>
      </c>
      <c r="J111" s="57">
        <f t="shared" si="6"/>
        <v>287</v>
      </c>
      <c r="K111" s="57"/>
      <c r="L111" s="57">
        <f t="shared" si="7"/>
        <v>304</v>
      </c>
      <c r="M111" s="55">
        <v>25</v>
      </c>
      <c r="N111" s="57">
        <f t="shared" si="8"/>
        <v>616</v>
      </c>
      <c r="O111" s="57">
        <f t="shared" si="9"/>
        <v>9384</v>
      </c>
    </row>
    <row r="112" spans="1:15" ht="30" x14ac:dyDescent="0.25">
      <c r="A112" s="1">
        <v>105</v>
      </c>
      <c r="B112" s="1" t="s">
        <v>849</v>
      </c>
      <c r="C112" s="1" t="s">
        <v>1159</v>
      </c>
      <c r="D112" s="1" t="s">
        <v>491</v>
      </c>
      <c r="E112" s="1" t="s">
        <v>727</v>
      </c>
      <c r="F112" s="1" t="s">
        <v>740</v>
      </c>
      <c r="G112" s="57">
        <v>14300</v>
      </c>
      <c r="H112" s="57">
        <v>0</v>
      </c>
      <c r="I112" s="57">
        <f t="shared" si="10"/>
        <v>14300</v>
      </c>
      <c r="J112" s="57">
        <f t="shared" si="6"/>
        <v>410.41</v>
      </c>
      <c r="K112" s="57"/>
      <c r="L112" s="57">
        <f t="shared" si="7"/>
        <v>434.72</v>
      </c>
      <c r="M112" s="55">
        <v>25</v>
      </c>
      <c r="N112" s="57">
        <f t="shared" si="8"/>
        <v>870.13000000000011</v>
      </c>
      <c r="O112" s="57">
        <f t="shared" si="9"/>
        <v>13429.869999999999</v>
      </c>
    </row>
    <row r="113" spans="1:15" ht="30" x14ac:dyDescent="0.25">
      <c r="A113" s="1">
        <v>106</v>
      </c>
      <c r="B113" s="1" t="s">
        <v>1283</v>
      </c>
      <c r="C113" s="1" t="s">
        <v>1159</v>
      </c>
      <c r="D113" s="1" t="s">
        <v>90</v>
      </c>
      <c r="E113" s="1" t="s">
        <v>727</v>
      </c>
      <c r="F113" s="1" t="s">
        <v>734</v>
      </c>
      <c r="G113" s="57">
        <v>35000</v>
      </c>
      <c r="H113" s="57">
        <v>0</v>
      </c>
      <c r="I113" s="57">
        <f t="shared" si="10"/>
        <v>35000</v>
      </c>
      <c r="J113" s="57">
        <f t="shared" si="6"/>
        <v>1004.5</v>
      </c>
      <c r="K113" s="57"/>
      <c r="L113" s="57">
        <f t="shared" si="7"/>
        <v>1064</v>
      </c>
      <c r="M113" s="55">
        <v>25</v>
      </c>
      <c r="N113" s="57">
        <f t="shared" si="8"/>
        <v>2093.5</v>
      </c>
      <c r="O113" s="57">
        <f t="shared" si="9"/>
        <v>32906.5</v>
      </c>
    </row>
    <row r="114" spans="1:15" ht="30" x14ac:dyDescent="0.25">
      <c r="A114" s="1">
        <v>107</v>
      </c>
      <c r="B114" s="1" t="s">
        <v>858</v>
      </c>
      <c r="C114" s="1" t="s">
        <v>626</v>
      </c>
      <c r="D114" s="1" t="s">
        <v>851</v>
      </c>
      <c r="E114" s="1" t="s">
        <v>726</v>
      </c>
      <c r="F114" s="1" t="s">
        <v>740</v>
      </c>
      <c r="G114" s="57">
        <v>10000</v>
      </c>
      <c r="H114" s="57">
        <v>0</v>
      </c>
      <c r="I114" s="57">
        <f t="shared" si="10"/>
        <v>10000</v>
      </c>
      <c r="J114" s="57">
        <f t="shared" si="6"/>
        <v>287</v>
      </c>
      <c r="K114" s="57"/>
      <c r="L114" s="57">
        <f t="shared" si="7"/>
        <v>304</v>
      </c>
      <c r="M114" s="55">
        <v>25</v>
      </c>
      <c r="N114" s="57">
        <f t="shared" si="8"/>
        <v>616</v>
      </c>
      <c r="O114" s="57">
        <f t="shared" si="9"/>
        <v>9384</v>
      </c>
    </row>
    <row r="115" spans="1:15" ht="30" x14ac:dyDescent="0.25">
      <c r="A115" s="1">
        <v>108</v>
      </c>
      <c r="B115" s="1" t="s">
        <v>793</v>
      </c>
      <c r="C115" s="1" t="s">
        <v>626</v>
      </c>
      <c r="D115" s="1" t="s">
        <v>794</v>
      </c>
      <c r="E115" s="1" t="s">
        <v>727</v>
      </c>
      <c r="F115" s="1" t="s">
        <v>740</v>
      </c>
      <c r="G115" s="57">
        <v>120000</v>
      </c>
      <c r="H115" s="57">
        <v>0</v>
      </c>
      <c r="I115" s="57">
        <f t="shared" si="10"/>
        <v>120000</v>
      </c>
      <c r="J115" s="57">
        <f t="shared" si="6"/>
        <v>3444</v>
      </c>
      <c r="K115" s="57">
        <v>16809.939999999999</v>
      </c>
      <c r="L115" s="57">
        <f t="shared" si="7"/>
        <v>3648</v>
      </c>
      <c r="M115" s="55">
        <v>25</v>
      </c>
      <c r="N115" s="57">
        <f t="shared" si="8"/>
        <v>23926.94</v>
      </c>
      <c r="O115" s="57">
        <f t="shared" si="9"/>
        <v>96073.06</v>
      </c>
    </row>
    <row r="116" spans="1:15" ht="30" x14ac:dyDescent="0.25">
      <c r="A116" s="1">
        <v>109</v>
      </c>
      <c r="B116" s="1" t="s">
        <v>777</v>
      </c>
      <c r="C116" s="1" t="s">
        <v>1160</v>
      </c>
      <c r="D116" s="1" t="s">
        <v>748</v>
      </c>
      <c r="E116" s="1" t="s">
        <v>726</v>
      </c>
      <c r="F116" s="1" t="s">
        <v>740</v>
      </c>
      <c r="G116" s="57">
        <v>11000</v>
      </c>
      <c r="H116" s="57">
        <v>0</v>
      </c>
      <c r="I116" s="57">
        <f t="shared" si="10"/>
        <v>11000</v>
      </c>
      <c r="J116" s="57">
        <f t="shared" si="6"/>
        <v>315.7</v>
      </c>
      <c r="K116" s="57"/>
      <c r="L116" s="57">
        <f t="shared" si="7"/>
        <v>334.4</v>
      </c>
      <c r="M116" s="55">
        <v>25</v>
      </c>
      <c r="N116" s="57">
        <f t="shared" si="8"/>
        <v>675.09999999999991</v>
      </c>
      <c r="O116" s="57">
        <f t="shared" si="9"/>
        <v>10324.9</v>
      </c>
    </row>
    <row r="117" spans="1:15" x14ac:dyDescent="0.25">
      <c r="A117" s="1">
        <v>110</v>
      </c>
      <c r="B117" s="1" t="s">
        <v>1161</v>
      </c>
      <c r="C117" s="1" t="s">
        <v>1160</v>
      </c>
      <c r="D117" s="1" t="s">
        <v>757</v>
      </c>
      <c r="E117" s="1" t="s">
        <v>727</v>
      </c>
      <c r="F117" s="1" t="s">
        <v>740</v>
      </c>
      <c r="G117" s="57">
        <v>35000</v>
      </c>
      <c r="H117" s="57">
        <v>0</v>
      </c>
      <c r="I117" s="57">
        <f t="shared" si="10"/>
        <v>35000</v>
      </c>
      <c r="J117" s="57">
        <f t="shared" si="6"/>
        <v>1004.5</v>
      </c>
      <c r="K117" s="57"/>
      <c r="L117" s="57">
        <f t="shared" si="7"/>
        <v>1064</v>
      </c>
      <c r="M117" s="55">
        <f>25+1587.38</f>
        <v>1612.38</v>
      </c>
      <c r="N117" s="57">
        <f t="shared" si="8"/>
        <v>3680.88</v>
      </c>
      <c r="O117" s="57">
        <f t="shared" si="9"/>
        <v>31319.119999999999</v>
      </c>
    </row>
    <row r="118" spans="1:15" x14ac:dyDescent="0.25">
      <c r="A118" s="1">
        <v>111</v>
      </c>
      <c r="B118" s="1" t="s">
        <v>1370</v>
      </c>
      <c r="C118" s="1" t="s">
        <v>1160</v>
      </c>
      <c r="D118" s="1" t="s">
        <v>757</v>
      </c>
      <c r="E118" s="1" t="s">
        <v>727</v>
      </c>
      <c r="F118" s="1" t="s">
        <v>734</v>
      </c>
      <c r="G118" s="57">
        <v>35000</v>
      </c>
      <c r="H118" s="57">
        <v>0</v>
      </c>
      <c r="I118" s="57">
        <f t="shared" si="10"/>
        <v>35000</v>
      </c>
      <c r="J118" s="57">
        <f t="shared" si="6"/>
        <v>1004.5</v>
      </c>
      <c r="K118" s="57"/>
      <c r="L118" s="57">
        <f t="shared" si="7"/>
        <v>1064</v>
      </c>
      <c r="M118" s="55">
        <v>25</v>
      </c>
      <c r="N118" s="57">
        <f t="shared" si="8"/>
        <v>2093.5</v>
      </c>
      <c r="O118" s="57">
        <f>+I118-N118</f>
        <v>32906.5</v>
      </c>
    </row>
    <row r="119" spans="1:15" ht="30" x14ac:dyDescent="0.25">
      <c r="A119" s="1">
        <v>112</v>
      </c>
      <c r="B119" s="1" t="s">
        <v>779</v>
      </c>
      <c r="C119" s="1" t="s">
        <v>1162</v>
      </c>
      <c r="D119" s="1" t="s">
        <v>491</v>
      </c>
      <c r="E119" s="1" t="s">
        <v>726</v>
      </c>
      <c r="F119" s="1" t="s">
        <v>740</v>
      </c>
      <c r="G119" s="57">
        <v>11000</v>
      </c>
      <c r="H119" s="57">
        <v>0</v>
      </c>
      <c r="I119" s="57">
        <f t="shared" si="10"/>
        <v>11000</v>
      </c>
      <c r="J119" s="57">
        <f t="shared" si="6"/>
        <v>315.7</v>
      </c>
      <c r="K119" s="57"/>
      <c r="L119" s="57">
        <f t="shared" si="7"/>
        <v>334.4</v>
      </c>
      <c r="M119" s="55">
        <v>25</v>
      </c>
      <c r="N119" s="57">
        <f t="shared" si="8"/>
        <v>675.09999999999991</v>
      </c>
      <c r="O119" s="57">
        <f t="shared" si="9"/>
        <v>10324.9</v>
      </c>
    </row>
    <row r="120" spans="1:15" ht="30" x14ac:dyDescent="0.25">
      <c r="A120" s="1">
        <v>113</v>
      </c>
      <c r="B120" s="1" t="s">
        <v>780</v>
      </c>
      <c r="C120" s="1" t="s">
        <v>1160</v>
      </c>
      <c r="D120" s="1" t="s">
        <v>491</v>
      </c>
      <c r="E120" s="1" t="s">
        <v>726</v>
      </c>
      <c r="F120" s="1" t="s">
        <v>740</v>
      </c>
      <c r="G120" s="57">
        <v>11000</v>
      </c>
      <c r="H120" s="57">
        <v>0</v>
      </c>
      <c r="I120" s="57">
        <f t="shared" si="10"/>
        <v>11000</v>
      </c>
      <c r="J120" s="57">
        <f t="shared" si="6"/>
        <v>315.7</v>
      </c>
      <c r="K120" s="57"/>
      <c r="L120" s="57">
        <f t="shared" si="7"/>
        <v>334.4</v>
      </c>
      <c r="M120" s="55">
        <f>25+1587.38</f>
        <v>1612.38</v>
      </c>
      <c r="N120" s="57">
        <f t="shared" si="8"/>
        <v>2262.48</v>
      </c>
      <c r="O120" s="57">
        <f t="shared" si="9"/>
        <v>8737.52</v>
      </c>
    </row>
    <row r="121" spans="1:15" x14ac:dyDescent="0.25">
      <c r="A121" s="1">
        <v>114</v>
      </c>
      <c r="B121" s="1" t="s">
        <v>791</v>
      </c>
      <c r="C121" s="1" t="s">
        <v>1160</v>
      </c>
      <c r="D121" s="1" t="s">
        <v>757</v>
      </c>
      <c r="E121" s="1" t="s">
        <v>727</v>
      </c>
      <c r="F121" s="1" t="s">
        <v>740</v>
      </c>
      <c r="G121" s="57">
        <v>35000</v>
      </c>
      <c r="H121" s="57">
        <v>0</v>
      </c>
      <c r="I121" s="57">
        <f t="shared" si="10"/>
        <v>35000</v>
      </c>
      <c r="J121" s="57">
        <f t="shared" si="6"/>
        <v>1004.5</v>
      </c>
      <c r="K121" s="57"/>
      <c r="L121" s="57">
        <f t="shared" si="7"/>
        <v>1064</v>
      </c>
      <c r="M121" s="55">
        <v>25</v>
      </c>
      <c r="N121" s="57">
        <f t="shared" si="8"/>
        <v>2093.5</v>
      </c>
      <c r="O121" s="57">
        <f t="shared" si="9"/>
        <v>32906.5</v>
      </c>
    </row>
    <row r="122" spans="1:15" x14ac:dyDescent="0.25">
      <c r="A122" s="1">
        <v>115</v>
      </c>
      <c r="B122" s="1" t="s">
        <v>796</v>
      </c>
      <c r="C122" s="1" t="s">
        <v>1160</v>
      </c>
      <c r="D122" s="1" t="s">
        <v>757</v>
      </c>
      <c r="E122" s="1" t="s">
        <v>727</v>
      </c>
      <c r="F122" s="1" t="s">
        <v>740</v>
      </c>
      <c r="G122" s="57">
        <v>50000</v>
      </c>
      <c r="H122" s="57">
        <v>0</v>
      </c>
      <c r="I122" s="57">
        <f t="shared" si="10"/>
        <v>50000</v>
      </c>
      <c r="J122" s="57">
        <f t="shared" si="6"/>
        <v>1435</v>
      </c>
      <c r="K122" s="57">
        <v>1854</v>
      </c>
      <c r="L122" s="57">
        <f t="shared" si="7"/>
        <v>1520</v>
      </c>
      <c r="M122" s="55">
        <v>25</v>
      </c>
      <c r="N122" s="57">
        <f t="shared" si="8"/>
        <v>4834</v>
      </c>
      <c r="O122" s="57">
        <f t="shared" si="9"/>
        <v>45166</v>
      </c>
    </row>
    <row r="123" spans="1:15" x14ac:dyDescent="0.25">
      <c r="A123" s="1">
        <v>116</v>
      </c>
      <c r="B123" s="1" t="s">
        <v>797</v>
      </c>
      <c r="C123" s="1" t="s">
        <v>1160</v>
      </c>
      <c r="D123" s="1" t="s">
        <v>798</v>
      </c>
      <c r="E123" s="1" t="s">
        <v>727</v>
      </c>
      <c r="F123" s="1" t="s">
        <v>740</v>
      </c>
      <c r="G123" s="57">
        <v>50000</v>
      </c>
      <c r="H123" s="57">
        <v>0</v>
      </c>
      <c r="I123" s="57">
        <f t="shared" si="10"/>
        <v>50000</v>
      </c>
      <c r="J123" s="57">
        <f t="shared" si="6"/>
        <v>1435</v>
      </c>
      <c r="K123" s="57">
        <v>1854</v>
      </c>
      <c r="L123" s="57">
        <f t="shared" si="7"/>
        <v>1520</v>
      </c>
      <c r="M123" s="55">
        <f>25+400</f>
        <v>425</v>
      </c>
      <c r="N123" s="57">
        <f t="shared" si="8"/>
        <v>5234</v>
      </c>
      <c r="O123" s="57">
        <f t="shared" si="9"/>
        <v>44766</v>
      </c>
    </row>
    <row r="124" spans="1:15" x14ac:dyDescent="0.25">
      <c r="A124" s="1">
        <v>117</v>
      </c>
      <c r="B124" s="1" t="s">
        <v>799</v>
      </c>
      <c r="C124" s="1" t="s">
        <v>1160</v>
      </c>
      <c r="D124" s="1" t="s">
        <v>798</v>
      </c>
      <c r="E124" s="1" t="s">
        <v>727</v>
      </c>
      <c r="F124" s="1" t="s">
        <v>740</v>
      </c>
      <c r="G124" s="57">
        <v>50000</v>
      </c>
      <c r="H124" s="57">
        <v>0</v>
      </c>
      <c r="I124" s="57">
        <f t="shared" si="10"/>
        <v>50000</v>
      </c>
      <c r="J124" s="57">
        <f t="shared" si="6"/>
        <v>1435</v>
      </c>
      <c r="K124" s="57">
        <v>1854</v>
      </c>
      <c r="L124" s="57">
        <f t="shared" si="7"/>
        <v>1520</v>
      </c>
      <c r="M124" s="55">
        <f>13191.11+25</f>
        <v>13216.11</v>
      </c>
      <c r="N124" s="57">
        <f t="shared" si="8"/>
        <v>18025.11</v>
      </c>
      <c r="O124" s="57">
        <f t="shared" si="9"/>
        <v>31974.89</v>
      </c>
    </row>
    <row r="125" spans="1:15" x14ac:dyDescent="0.25">
      <c r="A125" s="1">
        <v>118</v>
      </c>
      <c r="B125" s="1" t="s">
        <v>800</v>
      </c>
      <c r="C125" s="1" t="s">
        <v>1160</v>
      </c>
      <c r="D125" s="1" t="s">
        <v>90</v>
      </c>
      <c r="E125" s="1" t="s">
        <v>727</v>
      </c>
      <c r="F125" s="1" t="s">
        <v>740</v>
      </c>
      <c r="G125" s="57">
        <v>35000</v>
      </c>
      <c r="H125" s="57">
        <v>0</v>
      </c>
      <c r="I125" s="57">
        <f t="shared" si="10"/>
        <v>35000</v>
      </c>
      <c r="J125" s="57">
        <f t="shared" si="6"/>
        <v>1004.5</v>
      </c>
      <c r="K125" s="57"/>
      <c r="L125" s="57">
        <f t="shared" si="7"/>
        <v>1064</v>
      </c>
      <c r="M125" s="55">
        <f>25+400</f>
        <v>425</v>
      </c>
      <c r="N125" s="57">
        <f t="shared" si="8"/>
        <v>2493.5</v>
      </c>
      <c r="O125" s="57">
        <f t="shared" si="9"/>
        <v>32506.5</v>
      </c>
    </row>
    <row r="126" spans="1:15" x14ac:dyDescent="0.25">
      <c r="A126" s="1">
        <v>119</v>
      </c>
      <c r="B126" s="1" t="s">
        <v>802</v>
      </c>
      <c r="C126" s="1" t="s">
        <v>1160</v>
      </c>
      <c r="D126" s="1" t="s">
        <v>798</v>
      </c>
      <c r="E126" s="1" t="s">
        <v>727</v>
      </c>
      <c r="F126" s="1" t="s">
        <v>740</v>
      </c>
      <c r="G126" s="57">
        <v>50000</v>
      </c>
      <c r="H126" s="57">
        <v>0</v>
      </c>
      <c r="I126" s="57">
        <f t="shared" si="10"/>
        <v>50000</v>
      </c>
      <c r="J126" s="57">
        <f t="shared" si="6"/>
        <v>1435</v>
      </c>
      <c r="K126" s="57">
        <v>1854</v>
      </c>
      <c r="L126" s="57">
        <f t="shared" si="7"/>
        <v>1520</v>
      </c>
      <c r="M126" s="55">
        <f>25+400</f>
        <v>425</v>
      </c>
      <c r="N126" s="57">
        <f t="shared" si="8"/>
        <v>5234</v>
      </c>
      <c r="O126" s="57">
        <f t="shared" si="9"/>
        <v>44766</v>
      </c>
    </row>
    <row r="127" spans="1:15" ht="30" x14ac:dyDescent="0.25">
      <c r="A127" s="1">
        <v>120</v>
      </c>
      <c r="B127" s="1" t="s">
        <v>827</v>
      </c>
      <c r="C127" s="1" t="s">
        <v>1126</v>
      </c>
      <c r="D127" s="1" t="s">
        <v>757</v>
      </c>
      <c r="E127" s="1" t="s">
        <v>727</v>
      </c>
      <c r="F127" s="1" t="s">
        <v>740</v>
      </c>
      <c r="G127" s="57">
        <v>50000</v>
      </c>
      <c r="H127" s="57">
        <v>0</v>
      </c>
      <c r="I127" s="57">
        <f t="shared" si="10"/>
        <v>50000</v>
      </c>
      <c r="J127" s="57">
        <f t="shared" si="6"/>
        <v>1435</v>
      </c>
      <c r="K127" s="57">
        <v>1854</v>
      </c>
      <c r="L127" s="57">
        <f t="shared" si="7"/>
        <v>1520</v>
      </c>
      <c r="M127" s="55">
        <f>25+3475</f>
        <v>3500</v>
      </c>
      <c r="N127" s="57">
        <f t="shared" si="8"/>
        <v>8309</v>
      </c>
      <c r="O127" s="57">
        <f t="shared" si="9"/>
        <v>41691</v>
      </c>
    </row>
    <row r="128" spans="1:15" ht="30" x14ac:dyDescent="0.25">
      <c r="A128" s="1">
        <v>121</v>
      </c>
      <c r="B128" s="1" t="s">
        <v>828</v>
      </c>
      <c r="C128" s="1" t="s">
        <v>628</v>
      </c>
      <c r="D128" s="1" t="s">
        <v>491</v>
      </c>
      <c r="E128" s="1" t="s">
        <v>726</v>
      </c>
      <c r="F128" s="1" t="s">
        <v>740</v>
      </c>
      <c r="G128" s="57">
        <v>11000</v>
      </c>
      <c r="H128" s="57">
        <v>0</v>
      </c>
      <c r="I128" s="57">
        <f t="shared" si="10"/>
        <v>11000</v>
      </c>
      <c r="J128" s="57">
        <f t="shared" si="6"/>
        <v>315.7</v>
      </c>
      <c r="K128" s="57"/>
      <c r="L128" s="57">
        <f t="shared" si="7"/>
        <v>334.4</v>
      </c>
      <c r="M128" s="55">
        <v>25</v>
      </c>
      <c r="N128" s="57">
        <f t="shared" si="8"/>
        <v>675.09999999999991</v>
      </c>
      <c r="O128" s="57">
        <f t="shared" si="9"/>
        <v>10324.9</v>
      </c>
    </row>
    <row r="129" spans="1:15" x14ac:dyDescent="0.25">
      <c r="A129" s="1">
        <v>122</v>
      </c>
      <c r="B129" s="1" t="s">
        <v>805</v>
      </c>
      <c r="C129" s="1" t="s">
        <v>1160</v>
      </c>
      <c r="D129" s="1" t="s">
        <v>798</v>
      </c>
      <c r="E129" s="1" t="s">
        <v>727</v>
      </c>
      <c r="F129" s="1" t="s">
        <v>740</v>
      </c>
      <c r="G129" s="57">
        <v>50000</v>
      </c>
      <c r="H129" s="57">
        <v>0</v>
      </c>
      <c r="I129" s="57">
        <f t="shared" si="10"/>
        <v>50000</v>
      </c>
      <c r="J129" s="57">
        <f t="shared" si="6"/>
        <v>1435</v>
      </c>
      <c r="K129" s="57">
        <v>1854</v>
      </c>
      <c r="L129" s="57">
        <f t="shared" si="7"/>
        <v>1520</v>
      </c>
      <c r="M129" s="55">
        <f>25+400</f>
        <v>425</v>
      </c>
      <c r="N129" s="57">
        <f t="shared" si="8"/>
        <v>5234</v>
      </c>
      <c r="O129" s="57">
        <f t="shared" si="9"/>
        <v>44766</v>
      </c>
    </row>
    <row r="130" spans="1:15" x14ac:dyDescent="0.25">
      <c r="A130" s="1">
        <v>123</v>
      </c>
      <c r="B130" s="1" t="s">
        <v>807</v>
      </c>
      <c r="C130" s="1" t="s">
        <v>1160</v>
      </c>
      <c r="D130" s="1" t="s">
        <v>757</v>
      </c>
      <c r="E130" s="1" t="s">
        <v>727</v>
      </c>
      <c r="F130" s="1" t="s">
        <v>740</v>
      </c>
      <c r="G130" s="57">
        <v>45000</v>
      </c>
      <c r="H130" s="57">
        <v>0</v>
      </c>
      <c r="I130" s="57">
        <f t="shared" si="10"/>
        <v>45000</v>
      </c>
      <c r="J130" s="57">
        <f t="shared" si="6"/>
        <v>1291.5</v>
      </c>
      <c r="K130" s="57">
        <v>1148.33</v>
      </c>
      <c r="L130" s="57">
        <f t="shared" si="7"/>
        <v>1368</v>
      </c>
      <c r="M130" s="55">
        <v>25</v>
      </c>
      <c r="N130" s="57">
        <f t="shared" si="8"/>
        <v>3832.83</v>
      </c>
      <c r="O130" s="57">
        <f t="shared" si="9"/>
        <v>41167.17</v>
      </c>
    </row>
    <row r="131" spans="1:15" x14ac:dyDescent="0.25">
      <c r="A131" s="1">
        <v>124</v>
      </c>
      <c r="B131" s="1" t="s">
        <v>808</v>
      </c>
      <c r="C131" s="1" t="s">
        <v>1160</v>
      </c>
      <c r="D131" s="1" t="s">
        <v>798</v>
      </c>
      <c r="E131" s="1" t="s">
        <v>727</v>
      </c>
      <c r="F131" s="1" t="s">
        <v>740</v>
      </c>
      <c r="G131" s="57">
        <v>50000</v>
      </c>
      <c r="H131" s="57">
        <v>0</v>
      </c>
      <c r="I131" s="57">
        <f t="shared" si="10"/>
        <v>50000</v>
      </c>
      <c r="J131" s="57">
        <f t="shared" si="6"/>
        <v>1435</v>
      </c>
      <c r="K131" s="57">
        <v>1854</v>
      </c>
      <c r="L131" s="57">
        <f t="shared" si="7"/>
        <v>1520</v>
      </c>
      <c r="M131" s="55">
        <f>25+1987.38</f>
        <v>2012.38</v>
      </c>
      <c r="N131" s="57">
        <f t="shared" si="8"/>
        <v>6821.38</v>
      </c>
      <c r="O131" s="57">
        <f t="shared" si="9"/>
        <v>43178.62</v>
      </c>
    </row>
    <row r="132" spans="1:15" x14ac:dyDescent="0.25">
      <c r="A132" s="1">
        <v>125</v>
      </c>
      <c r="B132" s="1" t="s">
        <v>810</v>
      </c>
      <c r="C132" s="1" t="s">
        <v>1160</v>
      </c>
      <c r="D132" s="1" t="s">
        <v>811</v>
      </c>
      <c r="E132" s="1" t="s">
        <v>727</v>
      </c>
      <c r="F132" s="1" t="s">
        <v>740</v>
      </c>
      <c r="G132" s="57">
        <v>50000</v>
      </c>
      <c r="H132" s="57">
        <v>0</v>
      </c>
      <c r="I132" s="57">
        <f t="shared" si="10"/>
        <v>50000</v>
      </c>
      <c r="J132" s="57">
        <f t="shared" si="6"/>
        <v>1435</v>
      </c>
      <c r="K132" s="57">
        <v>1854</v>
      </c>
      <c r="L132" s="57">
        <f t="shared" si="7"/>
        <v>1520</v>
      </c>
      <c r="M132" s="55">
        <f>25+500</f>
        <v>525</v>
      </c>
      <c r="N132" s="57">
        <f t="shared" si="8"/>
        <v>5334</v>
      </c>
      <c r="O132" s="57">
        <f t="shared" si="9"/>
        <v>44666</v>
      </c>
    </row>
    <row r="133" spans="1:15" x14ac:dyDescent="0.25">
      <c r="A133" s="1">
        <v>126</v>
      </c>
      <c r="B133" s="1" t="s">
        <v>812</v>
      </c>
      <c r="C133" s="1" t="s">
        <v>1160</v>
      </c>
      <c r="D133" s="1" t="s">
        <v>798</v>
      </c>
      <c r="E133" s="1" t="s">
        <v>727</v>
      </c>
      <c r="F133" s="1" t="s">
        <v>740</v>
      </c>
      <c r="G133" s="57">
        <v>50000</v>
      </c>
      <c r="H133" s="57">
        <v>0</v>
      </c>
      <c r="I133" s="57">
        <f t="shared" si="10"/>
        <v>50000</v>
      </c>
      <c r="J133" s="57">
        <f t="shared" si="6"/>
        <v>1435</v>
      </c>
      <c r="K133" s="57">
        <v>1854</v>
      </c>
      <c r="L133" s="57">
        <f t="shared" si="7"/>
        <v>1520</v>
      </c>
      <c r="M133" s="55">
        <f>25+400</f>
        <v>425</v>
      </c>
      <c r="N133" s="57">
        <f t="shared" si="8"/>
        <v>5234</v>
      </c>
      <c r="O133" s="57">
        <f t="shared" si="9"/>
        <v>44766</v>
      </c>
    </row>
    <row r="134" spans="1:15" x14ac:dyDescent="0.25">
      <c r="A134" s="1">
        <v>127</v>
      </c>
      <c r="B134" s="1" t="s">
        <v>816</v>
      </c>
      <c r="C134" s="1" t="s">
        <v>1160</v>
      </c>
      <c r="D134" s="1" t="s">
        <v>798</v>
      </c>
      <c r="E134" s="1" t="s">
        <v>727</v>
      </c>
      <c r="F134" s="1" t="s">
        <v>740</v>
      </c>
      <c r="G134" s="57">
        <v>50000</v>
      </c>
      <c r="H134" s="57">
        <v>0</v>
      </c>
      <c r="I134" s="57">
        <f t="shared" si="10"/>
        <v>50000</v>
      </c>
      <c r="J134" s="57">
        <f t="shared" si="6"/>
        <v>1435</v>
      </c>
      <c r="K134" s="57">
        <v>1854</v>
      </c>
      <c r="L134" s="57">
        <f t="shared" si="7"/>
        <v>1520</v>
      </c>
      <c r="M134" s="55">
        <f>19495.56+25</f>
        <v>19520.560000000001</v>
      </c>
      <c r="N134" s="57">
        <f t="shared" si="8"/>
        <v>24329.56</v>
      </c>
      <c r="O134" s="57">
        <f t="shared" si="9"/>
        <v>25670.44</v>
      </c>
    </row>
    <row r="135" spans="1:15" x14ac:dyDescent="0.25">
      <c r="A135" s="1">
        <v>128</v>
      </c>
      <c r="B135" s="1" t="s">
        <v>817</v>
      </c>
      <c r="C135" s="1" t="s">
        <v>1160</v>
      </c>
      <c r="D135" s="1" t="s">
        <v>757</v>
      </c>
      <c r="E135" s="1" t="s">
        <v>727</v>
      </c>
      <c r="F135" s="1" t="s">
        <v>740</v>
      </c>
      <c r="G135" s="57">
        <v>50000</v>
      </c>
      <c r="H135" s="57">
        <v>0</v>
      </c>
      <c r="I135" s="57">
        <f t="shared" si="10"/>
        <v>50000</v>
      </c>
      <c r="J135" s="57">
        <f t="shared" si="6"/>
        <v>1435</v>
      </c>
      <c r="K135" s="57">
        <v>1854</v>
      </c>
      <c r="L135" s="57">
        <f t="shared" si="7"/>
        <v>1520</v>
      </c>
      <c r="M135" s="55">
        <v>25</v>
      </c>
      <c r="N135" s="57">
        <f t="shared" si="8"/>
        <v>4834</v>
      </c>
      <c r="O135" s="57">
        <f t="shared" si="9"/>
        <v>45166</v>
      </c>
    </row>
    <row r="136" spans="1:15" x14ac:dyDescent="0.25">
      <c r="A136" s="1">
        <v>129</v>
      </c>
      <c r="B136" s="1" t="s">
        <v>822</v>
      </c>
      <c r="C136" s="1" t="s">
        <v>1160</v>
      </c>
      <c r="D136" s="1" t="s">
        <v>757</v>
      </c>
      <c r="E136" s="1" t="s">
        <v>727</v>
      </c>
      <c r="F136" s="1" t="s">
        <v>740</v>
      </c>
      <c r="G136" s="57">
        <v>50000</v>
      </c>
      <c r="H136" s="57">
        <v>0</v>
      </c>
      <c r="I136" s="57">
        <f t="shared" si="10"/>
        <v>50000</v>
      </c>
      <c r="J136" s="57">
        <f t="shared" ref="J136:J146" si="11">+I136*2.87%</f>
        <v>1435</v>
      </c>
      <c r="K136" s="57">
        <v>1854</v>
      </c>
      <c r="L136" s="57">
        <f t="shared" ref="L136:L147" si="12">+I136*3.04%</f>
        <v>1520</v>
      </c>
      <c r="M136" s="55">
        <v>25</v>
      </c>
      <c r="N136" s="57">
        <f t="shared" si="8"/>
        <v>4834</v>
      </c>
      <c r="O136" s="57">
        <f t="shared" si="9"/>
        <v>45166</v>
      </c>
    </row>
    <row r="137" spans="1:15" ht="30" x14ac:dyDescent="0.25">
      <c r="A137" s="1">
        <v>130</v>
      </c>
      <c r="B137" s="1" t="s">
        <v>823</v>
      </c>
      <c r="C137" s="1" t="s">
        <v>1160</v>
      </c>
      <c r="D137" s="1" t="s">
        <v>748</v>
      </c>
      <c r="E137" s="1" t="s">
        <v>726</v>
      </c>
      <c r="F137" s="1" t="s">
        <v>740</v>
      </c>
      <c r="G137" s="57">
        <v>11000</v>
      </c>
      <c r="H137" s="57">
        <v>0</v>
      </c>
      <c r="I137" s="57">
        <f t="shared" si="10"/>
        <v>11000</v>
      </c>
      <c r="J137" s="57">
        <f t="shared" si="11"/>
        <v>315.7</v>
      </c>
      <c r="K137" s="57"/>
      <c r="L137" s="57">
        <f t="shared" si="12"/>
        <v>334.4</v>
      </c>
      <c r="M137" s="55">
        <v>25</v>
      </c>
      <c r="N137" s="57">
        <f t="shared" ref="N137:N147" si="13">+J137+K137+L137+M137</f>
        <v>675.09999999999991</v>
      </c>
      <c r="O137" s="57">
        <f t="shared" si="9"/>
        <v>10324.9</v>
      </c>
    </row>
    <row r="138" spans="1:15" ht="30" x14ac:dyDescent="0.25">
      <c r="A138" s="1">
        <v>131</v>
      </c>
      <c r="B138" s="1" t="s">
        <v>814</v>
      </c>
      <c r="C138" s="1" t="s">
        <v>1163</v>
      </c>
      <c r="D138" s="1" t="s">
        <v>815</v>
      </c>
      <c r="E138" s="1" t="s">
        <v>726</v>
      </c>
      <c r="F138" s="1" t="s">
        <v>740</v>
      </c>
      <c r="G138" s="57">
        <v>11000</v>
      </c>
      <c r="H138" s="57">
        <v>0</v>
      </c>
      <c r="I138" s="57">
        <f t="shared" si="10"/>
        <v>11000</v>
      </c>
      <c r="J138" s="57">
        <f t="shared" si="11"/>
        <v>315.7</v>
      </c>
      <c r="K138" s="57"/>
      <c r="L138" s="57">
        <f t="shared" si="12"/>
        <v>334.4</v>
      </c>
      <c r="M138" s="55">
        <v>25</v>
      </c>
      <c r="N138" s="57">
        <f t="shared" si="13"/>
        <v>675.09999999999991</v>
      </c>
      <c r="O138" s="57">
        <f t="shared" ref="O138:O147" si="14">+I138-N138</f>
        <v>10324.9</v>
      </c>
    </row>
    <row r="139" spans="1:15" ht="30" x14ac:dyDescent="0.25">
      <c r="A139" s="1">
        <v>132</v>
      </c>
      <c r="B139" s="1" t="s">
        <v>826</v>
      </c>
      <c r="C139" s="1" t="s">
        <v>1163</v>
      </c>
      <c r="D139" s="1" t="s">
        <v>491</v>
      </c>
      <c r="E139" s="1" t="s">
        <v>726</v>
      </c>
      <c r="F139" s="1" t="s">
        <v>740</v>
      </c>
      <c r="G139" s="57">
        <v>11000</v>
      </c>
      <c r="H139" s="57">
        <v>0</v>
      </c>
      <c r="I139" s="57">
        <f>+G139+H139</f>
        <v>11000</v>
      </c>
      <c r="J139" s="57">
        <f t="shared" si="11"/>
        <v>315.7</v>
      </c>
      <c r="K139" s="57"/>
      <c r="L139" s="57">
        <f t="shared" si="12"/>
        <v>334.4</v>
      </c>
      <c r="M139" s="55">
        <v>25</v>
      </c>
      <c r="N139" s="57">
        <f t="shared" si="13"/>
        <v>675.09999999999991</v>
      </c>
      <c r="O139" s="57">
        <f t="shared" si="14"/>
        <v>10324.9</v>
      </c>
    </row>
    <row r="140" spans="1:15" ht="30" x14ac:dyDescent="0.25">
      <c r="A140" s="1">
        <v>133</v>
      </c>
      <c r="B140" s="1" t="s">
        <v>840</v>
      </c>
      <c r="C140" s="1" t="s">
        <v>1163</v>
      </c>
      <c r="D140" s="1" t="s">
        <v>491</v>
      </c>
      <c r="E140" s="1" t="s">
        <v>726</v>
      </c>
      <c r="F140" s="1" t="s">
        <v>740</v>
      </c>
      <c r="G140" s="57">
        <v>11000</v>
      </c>
      <c r="H140" s="57">
        <v>0</v>
      </c>
      <c r="I140" s="57">
        <f>+G140+H140</f>
        <v>11000</v>
      </c>
      <c r="J140" s="57">
        <f t="shared" si="11"/>
        <v>315.7</v>
      </c>
      <c r="K140" s="57"/>
      <c r="L140" s="57">
        <f t="shared" si="12"/>
        <v>334.4</v>
      </c>
      <c r="M140" s="55">
        <v>25</v>
      </c>
      <c r="N140" s="57">
        <f t="shared" si="13"/>
        <v>675.09999999999991</v>
      </c>
      <c r="O140" s="57">
        <f t="shared" si="14"/>
        <v>10324.9</v>
      </c>
    </row>
    <row r="141" spans="1:15" ht="30" x14ac:dyDescent="0.25">
      <c r="A141" s="1">
        <v>134</v>
      </c>
      <c r="B141" s="1" t="s">
        <v>824</v>
      </c>
      <c r="C141" s="1" t="s">
        <v>1164</v>
      </c>
      <c r="D141" s="1" t="s">
        <v>748</v>
      </c>
      <c r="E141" s="1" t="s">
        <v>727</v>
      </c>
      <c r="F141" s="1" t="s">
        <v>740</v>
      </c>
      <c r="G141" s="57">
        <v>50000</v>
      </c>
      <c r="H141" s="57">
        <v>0</v>
      </c>
      <c r="I141" s="57">
        <f t="shared" si="10"/>
        <v>50000</v>
      </c>
      <c r="J141" s="57">
        <f t="shared" si="11"/>
        <v>1435</v>
      </c>
      <c r="K141" s="57">
        <v>1854</v>
      </c>
      <c r="L141" s="57">
        <f t="shared" si="12"/>
        <v>1520</v>
      </c>
      <c r="M141" s="55">
        <f>25+400</f>
        <v>425</v>
      </c>
      <c r="N141" s="57">
        <f t="shared" si="13"/>
        <v>5234</v>
      </c>
      <c r="O141" s="57">
        <f t="shared" si="14"/>
        <v>44766</v>
      </c>
    </row>
    <row r="142" spans="1:15" x14ac:dyDescent="0.25">
      <c r="A142" s="1">
        <v>135</v>
      </c>
      <c r="B142" s="1" t="s">
        <v>1047</v>
      </c>
      <c r="C142" s="1" t="s">
        <v>1165</v>
      </c>
      <c r="D142" s="1" t="s">
        <v>21</v>
      </c>
      <c r="E142" s="1" t="s">
        <v>727</v>
      </c>
      <c r="F142" s="1" t="s">
        <v>734</v>
      </c>
      <c r="G142" s="57">
        <v>35000</v>
      </c>
      <c r="H142" s="57">
        <v>0</v>
      </c>
      <c r="I142" s="57">
        <f t="shared" si="10"/>
        <v>35000</v>
      </c>
      <c r="J142" s="57">
        <f t="shared" si="11"/>
        <v>1004.5</v>
      </c>
      <c r="K142" s="57"/>
      <c r="L142" s="57">
        <f t="shared" si="12"/>
        <v>1064</v>
      </c>
      <c r="M142" s="55">
        <v>25</v>
      </c>
      <c r="N142" s="57">
        <f t="shared" si="13"/>
        <v>2093.5</v>
      </c>
      <c r="O142" s="57">
        <f t="shared" si="14"/>
        <v>32906.5</v>
      </c>
    </row>
    <row r="143" spans="1:15" x14ac:dyDescent="0.25">
      <c r="A143" s="1">
        <v>136</v>
      </c>
      <c r="B143" s="1" t="s">
        <v>844</v>
      </c>
      <c r="C143" s="1" t="s">
        <v>1165</v>
      </c>
      <c r="D143" s="1" t="s">
        <v>21</v>
      </c>
      <c r="E143" s="1" t="s">
        <v>727</v>
      </c>
      <c r="F143" s="1" t="s">
        <v>734</v>
      </c>
      <c r="G143" s="57">
        <v>35000</v>
      </c>
      <c r="H143" s="57">
        <v>0</v>
      </c>
      <c r="I143" s="57">
        <f t="shared" si="10"/>
        <v>35000</v>
      </c>
      <c r="J143" s="57">
        <f t="shared" si="11"/>
        <v>1004.5</v>
      </c>
      <c r="K143" s="57"/>
      <c r="L143" s="57">
        <f t="shared" si="12"/>
        <v>1064</v>
      </c>
      <c r="M143" s="55">
        <v>25</v>
      </c>
      <c r="N143" s="57">
        <f t="shared" si="13"/>
        <v>2093.5</v>
      </c>
      <c r="O143" s="57">
        <f t="shared" si="14"/>
        <v>32906.5</v>
      </c>
    </row>
    <row r="144" spans="1:15" x14ac:dyDescent="0.25">
      <c r="A144" s="1">
        <v>137</v>
      </c>
      <c r="B144" s="1" t="s">
        <v>845</v>
      </c>
      <c r="C144" s="1" t="s">
        <v>1165</v>
      </c>
      <c r="D144" s="1" t="s">
        <v>21</v>
      </c>
      <c r="E144" s="1" t="s">
        <v>727</v>
      </c>
      <c r="F144" s="1" t="s">
        <v>740</v>
      </c>
      <c r="G144" s="57">
        <v>35000</v>
      </c>
      <c r="H144" s="57">
        <v>0</v>
      </c>
      <c r="I144" s="57">
        <f t="shared" si="10"/>
        <v>35000</v>
      </c>
      <c r="J144" s="57">
        <f t="shared" si="11"/>
        <v>1004.5</v>
      </c>
      <c r="K144" s="57"/>
      <c r="L144" s="57">
        <f t="shared" si="12"/>
        <v>1064</v>
      </c>
      <c r="M144" s="55">
        <v>25</v>
      </c>
      <c r="N144" s="57">
        <f t="shared" si="13"/>
        <v>2093.5</v>
      </c>
      <c r="O144" s="57">
        <f t="shared" si="14"/>
        <v>32906.5</v>
      </c>
    </row>
    <row r="145" spans="1:15" ht="30" x14ac:dyDescent="0.25">
      <c r="A145" s="1">
        <v>138</v>
      </c>
      <c r="B145" s="1" t="s">
        <v>865</v>
      </c>
      <c r="C145" s="1" t="s">
        <v>1107</v>
      </c>
      <c r="D145" s="1" t="s">
        <v>860</v>
      </c>
      <c r="E145" s="1" t="s">
        <v>726</v>
      </c>
      <c r="F145" s="1" t="s">
        <v>740</v>
      </c>
      <c r="G145" s="57">
        <v>10000</v>
      </c>
      <c r="H145" s="57">
        <v>0</v>
      </c>
      <c r="I145" s="57">
        <f>+G145+H145</f>
        <v>10000</v>
      </c>
      <c r="J145" s="57">
        <f t="shared" si="11"/>
        <v>287</v>
      </c>
      <c r="K145" s="57"/>
      <c r="L145" s="57">
        <f t="shared" si="12"/>
        <v>304</v>
      </c>
      <c r="M145" s="55">
        <v>25</v>
      </c>
      <c r="N145" s="57">
        <f t="shared" si="13"/>
        <v>616</v>
      </c>
      <c r="O145" s="57">
        <f t="shared" si="14"/>
        <v>9384</v>
      </c>
    </row>
    <row r="146" spans="1:15" ht="30" x14ac:dyDescent="0.25">
      <c r="A146" s="1">
        <v>139</v>
      </c>
      <c r="B146" s="1" t="s">
        <v>1373</v>
      </c>
      <c r="C146" s="1" t="s">
        <v>542</v>
      </c>
      <c r="D146" s="1" t="s">
        <v>329</v>
      </c>
      <c r="E146" s="1" t="s">
        <v>726</v>
      </c>
      <c r="F146" s="1" t="s">
        <v>734</v>
      </c>
      <c r="G146" s="57">
        <v>30000</v>
      </c>
      <c r="H146" s="57">
        <v>0</v>
      </c>
      <c r="I146" s="57">
        <f>+G146+H146</f>
        <v>30000</v>
      </c>
      <c r="J146" s="57">
        <f t="shared" si="11"/>
        <v>861</v>
      </c>
      <c r="K146" s="57"/>
      <c r="L146" s="57">
        <f t="shared" si="12"/>
        <v>912</v>
      </c>
      <c r="M146" s="55">
        <v>25</v>
      </c>
      <c r="N146" s="57">
        <f t="shared" si="13"/>
        <v>1798</v>
      </c>
      <c r="O146" s="57">
        <f t="shared" si="14"/>
        <v>28202</v>
      </c>
    </row>
    <row r="147" spans="1:15" ht="30" x14ac:dyDescent="0.25">
      <c r="A147" s="1">
        <v>140</v>
      </c>
      <c r="B147" s="1" t="s">
        <v>1321</v>
      </c>
      <c r="C147" s="1" t="s">
        <v>963</v>
      </c>
      <c r="D147" s="1" t="s">
        <v>44</v>
      </c>
      <c r="E147" s="1" t="s">
        <v>726</v>
      </c>
      <c r="F147" s="1" t="s">
        <v>734</v>
      </c>
      <c r="G147" s="57">
        <v>25000</v>
      </c>
      <c r="H147" s="57">
        <v>0</v>
      </c>
      <c r="I147" s="57">
        <f>+G147+H147</f>
        <v>25000</v>
      </c>
      <c r="J147" s="57">
        <f>+I147*2.87%</f>
        <v>717.5</v>
      </c>
      <c r="K147" s="57"/>
      <c r="L147" s="57">
        <f t="shared" si="12"/>
        <v>760</v>
      </c>
      <c r="M147" s="55">
        <v>25</v>
      </c>
      <c r="N147" s="57">
        <f t="shared" si="13"/>
        <v>1502.5</v>
      </c>
      <c r="O147" s="57">
        <f t="shared" si="14"/>
        <v>23497.5</v>
      </c>
    </row>
    <row r="148" spans="1:15" ht="15.75" thickBot="1" x14ac:dyDescent="0.3">
      <c r="A148" s="2"/>
      <c r="B148" s="2"/>
      <c r="C148" s="2"/>
      <c r="D148" s="2"/>
      <c r="E148" s="2"/>
      <c r="F148" s="2"/>
      <c r="G148" s="8">
        <f t="shared" ref="G148:O148" si="15">SUM(G8:G147)</f>
        <v>4028250</v>
      </c>
      <c r="H148" s="8">
        <f t="shared" si="15"/>
        <v>0</v>
      </c>
      <c r="I148" s="8">
        <f t="shared" si="15"/>
        <v>4028250</v>
      </c>
      <c r="J148" s="8">
        <f t="shared" si="15"/>
        <v>115610.77499999995</v>
      </c>
      <c r="K148" s="8">
        <f t="shared" si="15"/>
        <v>98558.12000000001</v>
      </c>
      <c r="L148" s="8">
        <f t="shared" si="15"/>
        <v>122458.79999999994</v>
      </c>
      <c r="M148" s="8">
        <f t="shared" si="15"/>
        <v>117329.46</v>
      </c>
      <c r="N148" s="8">
        <f t="shared" si="15"/>
        <v>453957.1549999998</v>
      </c>
      <c r="O148" s="8">
        <f t="shared" si="15"/>
        <v>3574292.84</v>
      </c>
    </row>
    <row r="149" spans="1:15" ht="15.75" thickTop="1" x14ac:dyDescent="0.25"/>
    <row r="152" spans="1:15" x14ac:dyDescent="0.25">
      <c r="F152" s="12"/>
      <c r="G152" s="12"/>
      <c r="H152" s="12"/>
    </row>
    <row r="153" spans="1:15" x14ac:dyDescent="0.25">
      <c r="F153" s="64" t="s">
        <v>1215</v>
      </c>
      <c r="G153" s="64"/>
      <c r="H153" s="64"/>
    </row>
    <row r="154" spans="1:15" x14ac:dyDescent="0.25">
      <c r="F154" s="65" t="s">
        <v>878</v>
      </c>
      <c r="G154" s="65"/>
      <c r="H154" s="65"/>
    </row>
    <row r="155" spans="1:15" x14ac:dyDescent="0.25">
      <c r="G155" s="1"/>
      <c r="H155" s="1"/>
    </row>
  </sheetData>
  <mergeCells count="8">
    <mergeCell ref="F153:H153"/>
    <mergeCell ref="F154:H154"/>
    <mergeCell ref="A1:O1"/>
    <mergeCell ref="A2:O2"/>
    <mergeCell ref="A3:O3"/>
    <mergeCell ref="A4:O4"/>
    <mergeCell ref="A5:O5"/>
    <mergeCell ref="E6:F6"/>
  </mergeCells>
  <pageMargins left="0.7" right="0.7" top="0.75" bottom="0.75" header="0.3" footer="0.3"/>
  <pageSetup paperSize="5" scale="5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topLeftCell="A13" zoomScaleNormal="100" workbookViewId="0">
      <selection activeCell="A16" sqref="A16"/>
    </sheetView>
  </sheetViews>
  <sheetFormatPr baseColWidth="10" defaultRowHeight="15" x14ac:dyDescent="0.25"/>
  <cols>
    <col min="1" max="1" width="5" style="1" customWidth="1"/>
    <col min="2" max="2" width="37.14062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" customHeight="1" x14ac:dyDescent="0.25">
      <c r="A2" s="64" t="s">
        <v>729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" customHeight="1" x14ac:dyDescent="0.25">
      <c r="A3" s="64" t="s">
        <v>730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.75" customHeight="1" x14ac:dyDescent="0.25">
      <c r="A4" s="67" t="s">
        <v>731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21" customHeight="1" x14ac:dyDescent="0.35">
      <c r="A5" s="69" t="s">
        <v>1432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ht="30" customHeight="1" x14ac:dyDescent="0.25">
      <c r="C6" s="23" t="s">
        <v>0</v>
      </c>
      <c r="D6" s="73" t="s">
        <v>1</v>
      </c>
      <c r="E6" s="73"/>
      <c r="F6" s="20" t="s">
        <v>2</v>
      </c>
      <c r="G6" s="20" t="s">
        <v>3</v>
      </c>
      <c r="H6" s="20" t="s">
        <v>4</v>
      </c>
      <c r="I6" s="20"/>
      <c r="J6" s="20"/>
      <c r="N6" s="20"/>
      <c r="O6" s="20" t="s">
        <v>5</v>
      </c>
    </row>
    <row r="7" spans="1:16" ht="29.25" customHeight="1" x14ac:dyDescent="0.25">
      <c r="A7" s="22" t="s">
        <v>6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732</v>
      </c>
      <c r="G7" s="3" t="s">
        <v>11</v>
      </c>
      <c r="H7" s="3" t="s">
        <v>12</v>
      </c>
      <c r="I7" s="3" t="s">
        <v>1034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x14ac:dyDescent="0.25">
      <c r="A8" s="1">
        <v>1</v>
      </c>
      <c r="B8" s="1" t="s">
        <v>965</v>
      </c>
      <c r="C8" s="1" t="s">
        <v>739</v>
      </c>
      <c r="D8" s="1" t="s">
        <v>966</v>
      </c>
      <c r="E8" s="1" t="s">
        <v>727</v>
      </c>
      <c r="F8" s="1" t="s">
        <v>740</v>
      </c>
      <c r="G8" s="1">
        <v>6000</v>
      </c>
      <c r="H8" s="1">
        <v>0</v>
      </c>
      <c r="J8" s="1">
        <f t="shared" ref="J8:J44" si="0">+G8+H8</f>
        <v>6000</v>
      </c>
      <c r="O8" s="1">
        <f>+K8+L8+M8+N8</f>
        <v>0</v>
      </c>
      <c r="P8" s="1">
        <f t="shared" ref="P8:P44" si="1">+J8-O8</f>
        <v>6000</v>
      </c>
    </row>
    <row r="9" spans="1:16" x14ac:dyDescent="0.25">
      <c r="A9" s="1">
        <v>2</v>
      </c>
      <c r="B9" s="1" t="s">
        <v>967</v>
      </c>
      <c r="C9" s="1" t="s">
        <v>739</v>
      </c>
      <c r="D9" s="1" t="s">
        <v>966</v>
      </c>
      <c r="E9" s="1" t="s">
        <v>727</v>
      </c>
      <c r="F9" s="1" t="s">
        <v>740</v>
      </c>
      <c r="G9" s="1">
        <v>7000</v>
      </c>
      <c r="H9" s="1">
        <v>0</v>
      </c>
      <c r="J9" s="1">
        <f t="shared" si="0"/>
        <v>7000</v>
      </c>
      <c r="O9" s="1">
        <f>+K9+L9+M9+N9</f>
        <v>0</v>
      </c>
      <c r="P9" s="1">
        <f t="shared" si="1"/>
        <v>7000</v>
      </c>
    </row>
    <row r="10" spans="1:16" x14ac:dyDescent="0.25">
      <c r="A10" s="1">
        <v>3</v>
      </c>
      <c r="B10" s="1" t="s">
        <v>968</v>
      </c>
      <c r="C10" s="1" t="s">
        <v>739</v>
      </c>
      <c r="D10" s="1" t="s">
        <v>966</v>
      </c>
      <c r="E10" s="1" t="s">
        <v>727</v>
      </c>
      <c r="F10" s="1" t="s">
        <v>740</v>
      </c>
      <c r="G10" s="1">
        <v>5000</v>
      </c>
      <c r="H10" s="1">
        <v>0</v>
      </c>
      <c r="J10" s="1">
        <f t="shared" si="0"/>
        <v>5000</v>
      </c>
      <c r="O10" s="1">
        <f t="shared" ref="O10:O18" si="2">+I10</f>
        <v>0</v>
      </c>
      <c r="P10" s="1">
        <f t="shared" si="1"/>
        <v>5000</v>
      </c>
    </row>
    <row r="11" spans="1:16" x14ac:dyDescent="0.25">
      <c r="A11" s="1">
        <v>4</v>
      </c>
      <c r="B11" s="1" t="s">
        <v>969</v>
      </c>
      <c r="C11" s="1" t="s">
        <v>739</v>
      </c>
      <c r="D11" s="1" t="s">
        <v>966</v>
      </c>
      <c r="E11" s="1" t="s">
        <v>727</v>
      </c>
      <c r="F11" s="1" t="s">
        <v>740</v>
      </c>
      <c r="G11" s="1">
        <v>7000</v>
      </c>
      <c r="H11" s="1">
        <v>0</v>
      </c>
      <c r="J11" s="1">
        <f t="shared" si="0"/>
        <v>7000</v>
      </c>
      <c r="O11" s="1">
        <f t="shared" si="2"/>
        <v>0</v>
      </c>
      <c r="P11" s="1">
        <f t="shared" si="1"/>
        <v>7000</v>
      </c>
    </row>
    <row r="12" spans="1:16" x14ac:dyDescent="0.25">
      <c r="A12" s="1">
        <v>5</v>
      </c>
      <c r="B12" s="1" t="s">
        <v>970</v>
      </c>
      <c r="C12" s="1" t="s">
        <v>739</v>
      </c>
      <c r="D12" s="1" t="s">
        <v>966</v>
      </c>
      <c r="E12" s="1" t="s">
        <v>727</v>
      </c>
      <c r="F12" s="1" t="s">
        <v>740</v>
      </c>
      <c r="G12" s="1">
        <v>7000</v>
      </c>
      <c r="H12" s="1">
        <v>0</v>
      </c>
      <c r="J12" s="1">
        <f t="shared" si="0"/>
        <v>7000</v>
      </c>
      <c r="O12" s="1">
        <f t="shared" si="2"/>
        <v>0</v>
      </c>
      <c r="P12" s="1">
        <f t="shared" si="1"/>
        <v>7000</v>
      </c>
    </row>
    <row r="13" spans="1:16" x14ac:dyDescent="0.25">
      <c r="A13" s="1">
        <v>6</v>
      </c>
      <c r="B13" s="1" t="s">
        <v>1000</v>
      </c>
      <c r="C13" s="1" t="s">
        <v>739</v>
      </c>
      <c r="D13" s="1" t="s">
        <v>966</v>
      </c>
      <c r="E13" s="1" t="s">
        <v>727</v>
      </c>
      <c r="F13" s="1" t="s">
        <v>740</v>
      </c>
      <c r="G13" s="1">
        <v>7000</v>
      </c>
      <c r="H13" s="1">
        <v>0</v>
      </c>
      <c r="J13" s="1">
        <f t="shared" si="0"/>
        <v>7000</v>
      </c>
      <c r="O13" s="1">
        <f t="shared" si="2"/>
        <v>0</v>
      </c>
      <c r="P13" s="1">
        <f t="shared" si="1"/>
        <v>7000</v>
      </c>
    </row>
    <row r="14" spans="1:16" x14ac:dyDescent="0.25">
      <c r="A14" s="1">
        <v>7</v>
      </c>
      <c r="B14" s="1" t="s">
        <v>971</v>
      </c>
      <c r="C14" s="1" t="s">
        <v>739</v>
      </c>
      <c r="D14" s="1" t="s">
        <v>966</v>
      </c>
      <c r="E14" s="1" t="s">
        <v>727</v>
      </c>
      <c r="F14" s="1" t="s">
        <v>740</v>
      </c>
      <c r="G14" s="1">
        <v>5000</v>
      </c>
      <c r="H14" s="1">
        <v>0</v>
      </c>
      <c r="J14" s="1">
        <f t="shared" si="0"/>
        <v>5000</v>
      </c>
      <c r="O14" s="1">
        <f t="shared" si="2"/>
        <v>0</v>
      </c>
      <c r="P14" s="1">
        <f t="shared" si="1"/>
        <v>5000</v>
      </c>
    </row>
    <row r="15" spans="1:16" x14ac:dyDescent="0.25">
      <c r="A15" s="1">
        <v>8</v>
      </c>
      <c r="B15" s="1" t="s">
        <v>1209</v>
      </c>
      <c r="C15" s="1" t="s">
        <v>739</v>
      </c>
      <c r="D15" s="1" t="s">
        <v>966</v>
      </c>
      <c r="E15" s="1" t="s">
        <v>727</v>
      </c>
      <c r="F15" s="1" t="s">
        <v>740</v>
      </c>
      <c r="G15" s="1">
        <v>10000</v>
      </c>
      <c r="H15" s="1">
        <v>0</v>
      </c>
      <c r="J15" s="1">
        <f t="shared" si="0"/>
        <v>10000</v>
      </c>
      <c r="O15" s="1">
        <f t="shared" si="2"/>
        <v>0</v>
      </c>
      <c r="P15" s="1">
        <f t="shared" si="1"/>
        <v>10000</v>
      </c>
    </row>
    <row r="16" spans="1:16" x14ac:dyDescent="0.25">
      <c r="A16" s="1">
        <v>9</v>
      </c>
      <c r="B16" s="1" t="s">
        <v>1143</v>
      </c>
      <c r="C16" s="1" t="s">
        <v>739</v>
      </c>
      <c r="D16" s="1" t="s">
        <v>966</v>
      </c>
      <c r="E16" s="1" t="s">
        <v>727</v>
      </c>
      <c r="F16" s="1" t="s">
        <v>740</v>
      </c>
      <c r="G16" s="1">
        <v>5000</v>
      </c>
      <c r="H16" s="1">
        <v>0</v>
      </c>
      <c r="J16" s="1">
        <f t="shared" si="0"/>
        <v>5000</v>
      </c>
      <c r="O16" s="1">
        <f t="shared" si="2"/>
        <v>0</v>
      </c>
      <c r="P16" s="1">
        <f t="shared" si="1"/>
        <v>5000</v>
      </c>
    </row>
    <row r="17" spans="1:16" x14ac:dyDescent="0.25">
      <c r="A17" s="1">
        <v>10</v>
      </c>
      <c r="B17" s="1" t="s">
        <v>972</v>
      </c>
      <c r="C17" s="1" t="s">
        <v>739</v>
      </c>
      <c r="D17" s="1" t="s">
        <v>966</v>
      </c>
      <c r="E17" s="1" t="s">
        <v>727</v>
      </c>
      <c r="F17" s="1" t="s">
        <v>740</v>
      </c>
      <c r="G17" s="1">
        <v>10000</v>
      </c>
      <c r="H17" s="1">
        <v>0</v>
      </c>
      <c r="J17" s="1">
        <f t="shared" si="0"/>
        <v>10000</v>
      </c>
      <c r="O17" s="1">
        <f t="shared" si="2"/>
        <v>0</v>
      </c>
      <c r="P17" s="1">
        <f t="shared" si="1"/>
        <v>10000</v>
      </c>
    </row>
    <row r="18" spans="1:16" x14ac:dyDescent="0.25">
      <c r="A18" s="1">
        <v>11</v>
      </c>
      <c r="B18" s="1" t="s">
        <v>973</v>
      </c>
      <c r="C18" s="1" t="s">
        <v>739</v>
      </c>
      <c r="D18" s="1" t="s">
        <v>966</v>
      </c>
      <c r="E18" s="1" t="s">
        <v>727</v>
      </c>
      <c r="F18" s="1" t="s">
        <v>740</v>
      </c>
      <c r="G18" s="1">
        <v>44000</v>
      </c>
      <c r="H18" s="1">
        <v>0</v>
      </c>
      <c r="I18" s="1">
        <v>1397.25</v>
      </c>
      <c r="J18" s="1">
        <f t="shared" si="0"/>
        <v>44000</v>
      </c>
      <c r="O18" s="1">
        <f t="shared" si="2"/>
        <v>1397.25</v>
      </c>
      <c r="P18" s="1">
        <f t="shared" si="1"/>
        <v>42602.75</v>
      </c>
    </row>
    <row r="19" spans="1:16" x14ac:dyDescent="0.25">
      <c r="A19" s="1">
        <v>12</v>
      </c>
      <c r="B19" s="1" t="s">
        <v>1001</v>
      </c>
      <c r="C19" s="1" t="s">
        <v>739</v>
      </c>
      <c r="D19" s="1" t="s">
        <v>966</v>
      </c>
      <c r="E19" s="1" t="s">
        <v>727</v>
      </c>
      <c r="F19" s="1" t="s">
        <v>740</v>
      </c>
      <c r="G19" s="1">
        <v>29600</v>
      </c>
      <c r="H19" s="1">
        <v>0</v>
      </c>
      <c r="J19" s="1">
        <f t="shared" si="0"/>
        <v>29600</v>
      </c>
      <c r="O19" s="1">
        <v>0</v>
      </c>
      <c r="P19" s="1">
        <f t="shared" si="1"/>
        <v>29600</v>
      </c>
    </row>
    <row r="20" spans="1:16" x14ac:dyDescent="0.25">
      <c r="A20" s="1">
        <v>13</v>
      </c>
      <c r="B20" s="1" t="s">
        <v>1409</v>
      </c>
      <c r="C20" s="1" t="s">
        <v>739</v>
      </c>
      <c r="D20" s="1" t="s">
        <v>966</v>
      </c>
      <c r="E20" s="1" t="s">
        <v>727</v>
      </c>
      <c r="F20" s="1" t="s">
        <v>740</v>
      </c>
      <c r="G20" s="1">
        <v>12000</v>
      </c>
      <c r="H20" s="1">
        <v>0</v>
      </c>
      <c r="J20" s="1">
        <f t="shared" si="0"/>
        <v>12000</v>
      </c>
      <c r="O20" s="1">
        <v>0</v>
      </c>
      <c r="P20" s="1">
        <f t="shared" si="1"/>
        <v>12000</v>
      </c>
    </row>
    <row r="21" spans="1:16" x14ac:dyDescent="0.25">
      <c r="A21" s="1">
        <v>14</v>
      </c>
      <c r="B21" s="1" t="s">
        <v>1022</v>
      </c>
      <c r="C21" s="1" t="s">
        <v>739</v>
      </c>
      <c r="D21" s="1" t="s">
        <v>966</v>
      </c>
      <c r="E21" s="1" t="s">
        <v>727</v>
      </c>
      <c r="F21" s="1" t="s">
        <v>740</v>
      </c>
      <c r="G21" s="1">
        <v>6000</v>
      </c>
      <c r="H21" s="1">
        <v>0</v>
      </c>
      <c r="J21" s="1">
        <f t="shared" si="0"/>
        <v>6000</v>
      </c>
      <c r="O21" s="1">
        <v>0</v>
      </c>
      <c r="P21" s="1">
        <f t="shared" si="1"/>
        <v>6000</v>
      </c>
    </row>
    <row r="22" spans="1:16" x14ac:dyDescent="0.25">
      <c r="A22" s="1">
        <v>15</v>
      </c>
      <c r="B22" s="1" t="s">
        <v>974</v>
      </c>
      <c r="C22" s="1" t="s">
        <v>739</v>
      </c>
      <c r="D22" s="1" t="s">
        <v>966</v>
      </c>
      <c r="E22" s="1" t="s">
        <v>727</v>
      </c>
      <c r="F22" s="1" t="s">
        <v>740</v>
      </c>
      <c r="G22" s="1">
        <v>7000</v>
      </c>
      <c r="H22" s="1">
        <v>0</v>
      </c>
      <c r="J22" s="1">
        <f t="shared" si="0"/>
        <v>7000</v>
      </c>
      <c r="O22" s="1">
        <f>+K22+L22+M22+N22</f>
        <v>0</v>
      </c>
      <c r="P22" s="1">
        <f t="shared" si="1"/>
        <v>7000</v>
      </c>
    </row>
    <row r="23" spans="1:16" x14ac:dyDescent="0.25">
      <c r="A23" s="1">
        <v>16</v>
      </c>
      <c r="B23" s="1" t="s">
        <v>975</v>
      </c>
      <c r="C23" s="1" t="s">
        <v>739</v>
      </c>
      <c r="D23" s="1" t="s">
        <v>966</v>
      </c>
      <c r="E23" s="1" t="s">
        <v>727</v>
      </c>
      <c r="F23" s="1" t="s">
        <v>740</v>
      </c>
      <c r="G23" s="1">
        <v>10000</v>
      </c>
      <c r="H23" s="1">
        <v>0</v>
      </c>
      <c r="J23" s="1">
        <f t="shared" si="0"/>
        <v>10000</v>
      </c>
      <c r="O23" s="1">
        <f>+K23+L23+M23+N23</f>
        <v>0</v>
      </c>
      <c r="P23" s="1">
        <f t="shared" si="1"/>
        <v>10000</v>
      </c>
    </row>
    <row r="24" spans="1:16" x14ac:dyDescent="0.25">
      <c r="A24" s="1">
        <v>17</v>
      </c>
      <c r="B24" s="1" t="s">
        <v>976</v>
      </c>
      <c r="C24" s="1" t="s">
        <v>739</v>
      </c>
      <c r="D24" s="1" t="s">
        <v>966</v>
      </c>
      <c r="E24" s="1" t="s">
        <v>727</v>
      </c>
      <c r="F24" s="1" t="s">
        <v>740</v>
      </c>
      <c r="G24" s="1">
        <v>7000</v>
      </c>
      <c r="H24" s="1">
        <v>0</v>
      </c>
      <c r="J24" s="1">
        <f t="shared" si="0"/>
        <v>7000</v>
      </c>
      <c r="O24" s="1">
        <f>+K24+L24+M24+N24</f>
        <v>0</v>
      </c>
      <c r="P24" s="1">
        <f t="shared" si="1"/>
        <v>7000</v>
      </c>
    </row>
    <row r="25" spans="1:16" x14ac:dyDescent="0.25">
      <c r="A25" s="1">
        <v>18</v>
      </c>
      <c r="B25" s="1" t="s">
        <v>1144</v>
      </c>
      <c r="C25" s="1" t="s">
        <v>739</v>
      </c>
      <c r="D25" s="1" t="s">
        <v>966</v>
      </c>
      <c r="E25" s="1" t="s">
        <v>727</v>
      </c>
      <c r="F25" s="1" t="s">
        <v>740</v>
      </c>
      <c r="G25" s="1">
        <v>5000</v>
      </c>
      <c r="H25" s="1">
        <v>0</v>
      </c>
      <c r="J25" s="1">
        <f t="shared" si="0"/>
        <v>5000</v>
      </c>
      <c r="O25" s="1">
        <v>0</v>
      </c>
      <c r="P25" s="1">
        <f t="shared" si="1"/>
        <v>5000</v>
      </c>
    </row>
    <row r="26" spans="1:16" x14ac:dyDescent="0.25">
      <c r="A26" s="1">
        <v>19</v>
      </c>
      <c r="B26" s="1" t="s">
        <v>1145</v>
      </c>
      <c r="C26" s="1" t="s">
        <v>739</v>
      </c>
      <c r="D26" s="1" t="s">
        <v>966</v>
      </c>
      <c r="E26" s="1" t="s">
        <v>727</v>
      </c>
      <c r="F26" s="1" t="s">
        <v>740</v>
      </c>
      <c r="G26" s="1">
        <v>5000</v>
      </c>
      <c r="H26" s="1">
        <v>0</v>
      </c>
      <c r="J26" s="1">
        <f t="shared" si="0"/>
        <v>5000</v>
      </c>
      <c r="O26" s="1">
        <v>0</v>
      </c>
      <c r="P26" s="1">
        <f t="shared" si="1"/>
        <v>5000</v>
      </c>
    </row>
    <row r="27" spans="1:16" x14ac:dyDescent="0.25">
      <c r="A27" s="1">
        <v>20</v>
      </c>
      <c r="B27" s="1" t="s">
        <v>1208</v>
      </c>
      <c r="C27" s="1" t="s">
        <v>739</v>
      </c>
      <c r="D27" s="1" t="s">
        <v>966</v>
      </c>
      <c r="E27" s="1" t="s">
        <v>727</v>
      </c>
      <c r="F27" s="1" t="s">
        <v>734</v>
      </c>
      <c r="G27" s="1">
        <v>7800</v>
      </c>
      <c r="H27" s="1">
        <v>0</v>
      </c>
      <c r="J27" s="1">
        <f t="shared" si="0"/>
        <v>7800</v>
      </c>
      <c r="O27" s="1">
        <v>0</v>
      </c>
      <c r="P27" s="1">
        <f t="shared" si="1"/>
        <v>7800</v>
      </c>
    </row>
    <row r="28" spans="1:16" x14ac:dyDescent="0.25">
      <c r="A28" s="1">
        <v>21</v>
      </c>
      <c r="B28" s="1" t="s">
        <v>1272</v>
      </c>
      <c r="C28" s="1" t="s">
        <v>739</v>
      </c>
      <c r="D28" s="1" t="s">
        <v>966</v>
      </c>
      <c r="E28" s="1" t="s">
        <v>727</v>
      </c>
      <c r="F28" s="1" t="s">
        <v>734</v>
      </c>
      <c r="G28" s="1">
        <v>7500</v>
      </c>
      <c r="H28" s="1">
        <v>0</v>
      </c>
      <c r="J28" s="1">
        <f t="shared" si="0"/>
        <v>7500</v>
      </c>
      <c r="P28" s="1">
        <f t="shared" si="1"/>
        <v>7500</v>
      </c>
    </row>
    <row r="29" spans="1:16" x14ac:dyDescent="0.25">
      <c r="A29" s="1">
        <v>22</v>
      </c>
      <c r="B29" s="1" t="s">
        <v>1282</v>
      </c>
      <c r="C29" s="1" t="s">
        <v>739</v>
      </c>
      <c r="D29" s="1" t="s">
        <v>966</v>
      </c>
      <c r="E29" s="1" t="s">
        <v>727</v>
      </c>
      <c r="F29" s="1" t="s">
        <v>740</v>
      </c>
      <c r="G29" s="1">
        <v>7000</v>
      </c>
      <c r="H29" s="1">
        <v>0</v>
      </c>
      <c r="J29" s="1">
        <f t="shared" si="0"/>
        <v>7000</v>
      </c>
      <c r="P29" s="1">
        <f t="shared" si="1"/>
        <v>7000</v>
      </c>
    </row>
    <row r="30" spans="1:16" x14ac:dyDescent="0.25">
      <c r="A30" s="1">
        <v>23</v>
      </c>
      <c r="B30" s="1" t="s">
        <v>1290</v>
      </c>
      <c r="C30" s="1" t="s">
        <v>739</v>
      </c>
      <c r="D30" s="1" t="s">
        <v>966</v>
      </c>
      <c r="E30" s="1" t="s">
        <v>727</v>
      </c>
      <c r="F30" s="1" t="s">
        <v>740</v>
      </c>
      <c r="G30" s="1">
        <v>7000</v>
      </c>
      <c r="H30" s="1">
        <v>0</v>
      </c>
      <c r="J30" s="1">
        <f t="shared" si="0"/>
        <v>7000</v>
      </c>
      <c r="P30" s="1">
        <f t="shared" si="1"/>
        <v>7000</v>
      </c>
    </row>
    <row r="31" spans="1:16" x14ac:dyDescent="0.25">
      <c r="A31" s="1">
        <v>24</v>
      </c>
      <c r="B31" s="1" t="s">
        <v>1408</v>
      </c>
      <c r="C31" s="1" t="s">
        <v>739</v>
      </c>
      <c r="D31" s="1" t="s">
        <v>966</v>
      </c>
      <c r="E31" s="1" t="s">
        <v>727</v>
      </c>
      <c r="F31" s="1" t="s">
        <v>740</v>
      </c>
      <c r="G31" s="1">
        <v>7000</v>
      </c>
      <c r="H31" s="1">
        <v>0</v>
      </c>
      <c r="J31" s="1">
        <f t="shared" si="0"/>
        <v>7000</v>
      </c>
      <c r="P31" s="1">
        <f t="shared" si="1"/>
        <v>7000</v>
      </c>
    </row>
    <row r="32" spans="1:16" x14ac:dyDescent="0.25">
      <c r="A32" s="1">
        <v>25</v>
      </c>
      <c r="B32" s="1" t="s">
        <v>1436</v>
      </c>
      <c r="C32" s="1" t="s">
        <v>739</v>
      </c>
      <c r="D32" s="1" t="s">
        <v>966</v>
      </c>
      <c r="E32" s="1" t="s">
        <v>727</v>
      </c>
      <c r="F32" s="1" t="s">
        <v>740</v>
      </c>
      <c r="G32" s="1">
        <v>7000</v>
      </c>
      <c r="H32" s="1">
        <v>0</v>
      </c>
      <c r="J32" s="1">
        <f t="shared" si="0"/>
        <v>7000</v>
      </c>
      <c r="P32" s="1">
        <f t="shared" si="1"/>
        <v>7000</v>
      </c>
    </row>
    <row r="33" spans="1:16" x14ac:dyDescent="0.25">
      <c r="A33" s="1">
        <v>26</v>
      </c>
      <c r="B33" s="1" t="s">
        <v>1291</v>
      </c>
      <c r="C33" s="1" t="s">
        <v>739</v>
      </c>
      <c r="D33" s="1" t="s">
        <v>966</v>
      </c>
      <c r="E33" s="1" t="s">
        <v>727</v>
      </c>
      <c r="F33" s="1" t="s">
        <v>740</v>
      </c>
      <c r="G33" s="1">
        <v>5000</v>
      </c>
      <c r="H33" s="1">
        <v>0</v>
      </c>
      <c r="J33" s="1">
        <f t="shared" si="0"/>
        <v>5000</v>
      </c>
      <c r="P33" s="1">
        <f t="shared" si="1"/>
        <v>5000</v>
      </c>
    </row>
    <row r="34" spans="1:16" x14ac:dyDescent="0.25">
      <c r="A34" s="1">
        <v>27</v>
      </c>
      <c r="B34" s="1" t="s">
        <v>1407</v>
      </c>
      <c r="C34" s="1" t="s">
        <v>739</v>
      </c>
      <c r="D34" s="1" t="s">
        <v>966</v>
      </c>
      <c r="E34" s="1" t="s">
        <v>727</v>
      </c>
      <c r="F34" s="1" t="s">
        <v>740</v>
      </c>
      <c r="G34" s="1">
        <v>5000</v>
      </c>
      <c r="H34" s="1">
        <v>0</v>
      </c>
      <c r="J34" s="1">
        <f t="shared" si="0"/>
        <v>5000</v>
      </c>
      <c r="P34" s="1">
        <f t="shared" si="1"/>
        <v>5000</v>
      </c>
    </row>
    <row r="35" spans="1:16" x14ac:dyDescent="0.25">
      <c r="A35" s="1">
        <v>28</v>
      </c>
      <c r="B35" s="1" t="s">
        <v>1292</v>
      </c>
      <c r="C35" s="1" t="s">
        <v>739</v>
      </c>
      <c r="D35" s="1" t="s">
        <v>966</v>
      </c>
      <c r="E35" s="1" t="s">
        <v>727</v>
      </c>
      <c r="F35" s="1" t="s">
        <v>740</v>
      </c>
      <c r="G35" s="1">
        <v>5000</v>
      </c>
      <c r="H35" s="1">
        <v>0</v>
      </c>
      <c r="J35" s="1">
        <f t="shared" si="0"/>
        <v>5000</v>
      </c>
      <c r="P35" s="1">
        <f t="shared" si="1"/>
        <v>5000</v>
      </c>
    </row>
    <row r="36" spans="1:16" x14ac:dyDescent="0.25">
      <c r="A36" s="1">
        <v>29</v>
      </c>
      <c r="B36" s="1" t="s">
        <v>1293</v>
      </c>
      <c r="C36" s="1" t="s">
        <v>739</v>
      </c>
      <c r="D36" s="1" t="s">
        <v>966</v>
      </c>
      <c r="E36" s="1" t="s">
        <v>727</v>
      </c>
      <c r="F36" s="1" t="s">
        <v>740</v>
      </c>
      <c r="G36" s="1">
        <v>5000</v>
      </c>
      <c r="H36" s="1">
        <v>0</v>
      </c>
      <c r="J36" s="1">
        <f t="shared" si="0"/>
        <v>5000</v>
      </c>
      <c r="P36" s="1">
        <f t="shared" si="1"/>
        <v>5000</v>
      </c>
    </row>
    <row r="37" spans="1:16" x14ac:dyDescent="0.25">
      <c r="A37" s="1">
        <v>30</v>
      </c>
      <c r="B37" s="1" t="s">
        <v>1322</v>
      </c>
      <c r="C37" s="1" t="s">
        <v>739</v>
      </c>
      <c r="D37" s="1" t="s">
        <v>966</v>
      </c>
      <c r="E37" s="1" t="s">
        <v>727</v>
      </c>
      <c r="F37" s="1" t="s">
        <v>740</v>
      </c>
      <c r="G37" s="1">
        <v>5500</v>
      </c>
      <c r="H37" s="1">
        <v>0</v>
      </c>
      <c r="J37" s="1">
        <f t="shared" si="0"/>
        <v>5500</v>
      </c>
      <c r="P37" s="1">
        <f t="shared" si="1"/>
        <v>5500</v>
      </c>
    </row>
    <row r="38" spans="1:16" x14ac:dyDescent="0.25">
      <c r="A38" s="1">
        <v>31</v>
      </c>
      <c r="B38" s="1" t="s">
        <v>1372</v>
      </c>
      <c r="C38" s="1" t="s">
        <v>739</v>
      </c>
      <c r="D38" s="1" t="s">
        <v>966</v>
      </c>
      <c r="E38" s="1" t="s">
        <v>727</v>
      </c>
      <c r="F38" s="1" t="s">
        <v>740</v>
      </c>
      <c r="G38" s="1">
        <v>6000</v>
      </c>
      <c r="H38" s="1">
        <v>0</v>
      </c>
      <c r="J38" s="1">
        <f t="shared" si="0"/>
        <v>6000</v>
      </c>
      <c r="P38" s="1">
        <f t="shared" si="1"/>
        <v>6000</v>
      </c>
    </row>
    <row r="39" spans="1:16" x14ac:dyDescent="0.25">
      <c r="A39" s="1">
        <v>32</v>
      </c>
      <c r="B39" s="1" t="s">
        <v>1381</v>
      </c>
      <c r="C39" s="1" t="s">
        <v>739</v>
      </c>
      <c r="D39" s="1" t="s">
        <v>966</v>
      </c>
      <c r="E39" s="1" t="s">
        <v>727</v>
      </c>
      <c r="F39" s="1" t="s">
        <v>740</v>
      </c>
      <c r="G39" s="1">
        <v>5000</v>
      </c>
      <c r="H39" s="1">
        <v>0</v>
      </c>
      <c r="J39" s="1">
        <f t="shared" si="0"/>
        <v>5000</v>
      </c>
      <c r="P39" s="1">
        <f t="shared" si="1"/>
        <v>5000</v>
      </c>
    </row>
    <row r="40" spans="1:16" x14ac:dyDescent="0.25">
      <c r="A40" s="1">
        <v>33</v>
      </c>
      <c r="B40" s="1" t="s">
        <v>1393</v>
      </c>
      <c r="C40" s="1" t="s">
        <v>739</v>
      </c>
      <c r="D40" s="1" t="s">
        <v>966</v>
      </c>
      <c r="E40" s="1" t="s">
        <v>727</v>
      </c>
      <c r="F40" s="1" t="s">
        <v>734</v>
      </c>
      <c r="G40" s="1">
        <v>7000</v>
      </c>
      <c r="H40" s="1">
        <v>0</v>
      </c>
      <c r="J40" s="1">
        <f t="shared" si="0"/>
        <v>7000</v>
      </c>
      <c r="P40" s="1">
        <f t="shared" si="1"/>
        <v>7000</v>
      </c>
    </row>
    <row r="41" spans="1:16" x14ac:dyDescent="0.25">
      <c r="A41" s="1">
        <v>34</v>
      </c>
      <c r="B41" s="1" t="s">
        <v>1382</v>
      </c>
      <c r="C41" s="1" t="s">
        <v>739</v>
      </c>
      <c r="D41" s="1" t="s">
        <v>966</v>
      </c>
      <c r="E41" s="1" t="s">
        <v>727</v>
      </c>
      <c r="F41" s="1" t="s">
        <v>740</v>
      </c>
      <c r="G41" s="1">
        <v>10000</v>
      </c>
      <c r="H41" s="1">
        <v>0</v>
      </c>
      <c r="J41" s="1">
        <f t="shared" si="0"/>
        <v>10000</v>
      </c>
      <c r="P41" s="1">
        <f t="shared" si="1"/>
        <v>10000</v>
      </c>
    </row>
    <row r="42" spans="1:16" x14ac:dyDescent="0.25">
      <c r="A42" s="1">
        <v>35</v>
      </c>
      <c r="B42" s="1" t="s">
        <v>1433</v>
      </c>
      <c r="C42" s="1" t="s">
        <v>739</v>
      </c>
      <c r="D42" s="1" t="s">
        <v>966</v>
      </c>
      <c r="E42" s="1" t="s">
        <v>727</v>
      </c>
      <c r="F42" s="1" t="s">
        <v>740</v>
      </c>
      <c r="G42" s="1">
        <v>6500</v>
      </c>
      <c r="H42" s="1">
        <v>0</v>
      </c>
      <c r="J42" s="1">
        <f t="shared" si="0"/>
        <v>6500</v>
      </c>
      <c r="P42" s="1">
        <f t="shared" si="1"/>
        <v>6500</v>
      </c>
    </row>
    <row r="43" spans="1:16" x14ac:dyDescent="0.25">
      <c r="A43" s="1">
        <v>36</v>
      </c>
      <c r="B43" s="1" t="s">
        <v>1434</v>
      </c>
      <c r="C43" s="1" t="s">
        <v>739</v>
      </c>
      <c r="D43" s="1" t="s">
        <v>966</v>
      </c>
      <c r="E43" s="1" t="s">
        <v>727</v>
      </c>
      <c r="F43" s="1" t="s">
        <v>740</v>
      </c>
      <c r="G43" s="1">
        <v>7000</v>
      </c>
      <c r="H43" s="1">
        <v>0</v>
      </c>
      <c r="J43" s="1">
        <f t="shared" si="0"/>
        <v>7000</v>
      </c>
      <c r="P43" s="1">
        <f t="shared" si="1"/>
        <v>7000</v>
      </c>
    </row>
    <row r="44" spans="1:16" x14ac:dyDescent="0.25">
      <c r="A44" s="1">
        <v>37</v>
      </c>
      <c r="B44" s="1" t="s">
        <v>1435</v>
      </c>
      <c r="C44" s="1" t="s">
        <v>739</v>
      </c>
      <c r="D44" s="1" t="s">
        <v>966</v>
      </c>
      <c r="E44" s="1" t="s">
        <v>727</v>
      </c>
      <c r="F44" s="1" t="s">
        <v>740</v>
      </c>
      <c r="G44" s="1">
        <v>7000</v>
      </c>
      <c r="H44" s="1">
        <v>0</v>
      </c>
      <c r="J44" s="1">
        <f t="shared" si="0"/>
        <v>7000</v>
      </c>
      <c r="P44" s="1">
        <f t="shared" si="1"/>
        <v>7000</v>
      </c>
    </row>
    <row r="45" spans="1:16" ht="15.75" thickBot="1" x14ac:dyDescent="0.3">
      <c r="A45" s="6"/>
      <c r="B45" s="6"/>
      <c r="C45" s="6"/>
      <c r="D45" s="6"/>
      <c r="E45" s="6"/>
      <c r="F45" s="6"/>
      <c r="G45" s="32"/>
      <c r="H45" s="32"/>
      <c r="I45" s="32"/>
      <c r="J45" s="32"/>
      <c r="K45" s="7"/>
      <c r="L45" s="7"/>
      <c r="M45" s="7"/>
      <c r="N45" s="7"/>
      <c r="O45" s="32"/>
      <c r="P45" s="32"/>
    </row>
    <row r="46" spans="1:16" ht="16.5" thickTop="1" thickBot="1" x14ac:dyDescent="0.3">
      <c r="A46" s="2"/>
      <c r="B46" s="2"/>
      <c r="C46" s="2"/>
      <c r="D46" s="2"/>
      <c r="E46" s="2"/>
      <c r="F46" s="2"/>
      <c r="G46" s="8">
        <f>SUM(G8:G44)</f>
        <v>311900</v>
      </c>
      <c r="H46" s="8">
        <f>SUM(H8:H44)</f>
        <v>0</v>
      </c>
      <c r="I46" s="8"/>
      <c r="J46" s="8">
        <f>SUM(J8:J44)</f>
        <v>311900</v>
      </c>
      <c r="K46" s="8">
        <f>SUM(K8:K41)</f>
        <v>0</v>
      </c>
      <c r="L46" s="8">
        <f>SUM(L8:L41)</f>
        <v>0</v>
      </c>
      <c r="M46" s="8">
        <f>SUM(M8:M41)</f>
        <v>0</v>
      </c>
      <c r="N46" s="8">
        <f>SUM(N8:N41)</f>
        <v>0</v>
      </c>
      <c r="O46" s="8">
        <f>SUM(O8:O41)</f>
        <v>1397.25</v>
      </c>
      <c r="P46" s="8">
        <f>SUM(P8:P44)</f>
        <v>310502.75</v>
      </c>
    </row>
    <row r="47" spans="1:16" ht="15.75" thickTop="1" x14ac:dyDescent="0.25"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9" spans="3:16" x14ac:dyDescent="0.25">
      <c r="C49" s="17"/>
    </row>
    <row r="50" spans="3:16" x14ac:dyDescent="0.25">
      <c r="F50" s="12"/>
      <c r="G50" s="12"/>
      <c r="H50" s="12"/>
      <c r="I50" s="18"/>
      <c r="J50" s="13"/>
      <c r="K50" s="13"/>
      <c r="L50" s="13"/>
      <c r="M50" s="13"/>
      <c r="N50" s="13"/>
      <c r="O50" s="13"/>
      <c r="P50" s="13"/>
    </row>
    <row r="51" spans="3:16" x14ac:dyDescent="0.25">
      <c r="F51" s="72" t="s">
        <v>1215</v>
      </c>
      <c r="G51" s="72"/>
      <c r="H51" s="72"/>
      <c r="I51" s="16"/>
      <c r="J51" s="13"/>
      <c r="K51" s="13"/>
      <c r="L51" s="13"/>
      <c r="M51" s="13"/>
      <c r="N51" s="13"/>
      <c r="O51" s="13"/>
      <c r="P51" s="13"/>
    </row>
    <row r="52" spans="3:16" x14ac:dyDescent="0.25">
      <c r="F52" s="70" t="s">
        <v>878</v>
      </c>
      <c r="G52" s="70"/>
      <c r="H52" s="70"/>
      <c r="I52" s="15"/>
      <c r="J52" s="13"/>
      <c r="K52" s="13"/>
      <c r="L52" s="13"/>
      <c r="M52" s="13"/>
      <c r="N52" s="13"/>
      <c r="O52" s="13"/>
      <c r="P52" s="13"/>
    </row>
  </sheetData>
  <mergeCells count="8">
    <mergeCell ref="F51:H51"/>
    <mergeCell ref="F52:H52"/>
    <mergeCell ref="A1:P1"/>
    <mergeCell ref="A2:P2"/>
    <mergeCell ref="A3:P3"/>
    <mergeCell ref="A4:P4"/>
    <mergeCell ref="A5:P5"/>
    <mergeCell ref="D6:E6"/>
  </mergeCells>
  <conditionalFormatting sqref="B1:B1048576">
    <cfRule type="expression" dxfId="0" priority="31" stopIfTrue="1">
      <formula>AND(COUNTIF($B$1:$B$39, B1)+COUNTIF($B$41:$B$65536, B1)&gt;1,NOT(ISBLANK(B1)))</formula>
    </cfRule>
  </conditionalFormatting>
  <pageMargins left="0.7" right="0.7" top="0.75" bottom="0.75" header="0.3" footer="0.3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2022-02-04T18:34:02Z</cp:lastPrinted>
  <dcterms:created xsi:type="dcterms:W3CDTF">2021-08-10T13:02:18Z</dcterms:created>
  <dcterms:modified xsi:type="dcterms:W3CDTF">2023-12-26T13:20:58Z</dcterms:modified>
</cp:coreProperties>
</file>