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jecucion Presupt\Desktop\"/>
    </mc:Choice>
  </mc:AlternateContent>
  <xr:revisionPtr revIDLastSave="0" documentId="8_{B4D55B1F-137A-40FE-BCFA-88EADC316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" sheetId="3" r:id="rId1"/>
  </sheets>
  <definedNames>
    <definedName name="_xlnm.Print_Area" localSheetId="0">'Plantilla Ejecución'!$A$1:$J$104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0" i="3" l="1"/>
  <c r="J89" i="3"/>
  <c r="J88" i="3" s="1"/>
  <c r="J87" i="3"/>
  <c r="J86" i="3"/>
  <c r="J84" i="3"/>
  <c r="J83" i="3"/>
  <c r="I90" i="3"/>
  <c r="J77" i="3"/>
  <c r="J78" i="3"/>
  <c r="J76" i="3"/>
  <c r="J74" i="3"/>
  <c r="J73" i="3"/>
  <c r="J69" i="3"/>
  <c r="J70" i="3"/>
  <c r="J71" i="3"/>
  <c r="J68" i="3"/>
  <c r="J59" i="3"/>
  <c r="J60" i="3"/>
  <c r="J61" i="3"/>
  <c r="J62" i="3"/>
  <c r="J63" i="3"/>
  <c r="J64" i="3"/>
  <c r="J57" i="3" s="1"/>
  <c r="J65" i="3"/>
  <c r="J66" i="3"/>
  <c r="J58" i="3"/>
  <c r="J51" i="3"/>
  <c r="J52" i="3"/>
  <c r="J53" i="3"/>
  <c r="J54" i="3"/>
  <c r="J55" i="3"/>
  <c r="J56" i="3"/>
  <c r="J50" i="3"/>
  <c r="J43" i="3"/>
  <c r="J44" i="3"/>
  <c r="J45" i="3"/>
  <c r="J46" i="3"/>
  <c r="J47" i="3"/>
  <c r="J48" i="3"/>
  <c r="J42" i="3"/>
  <c r="J40" i="3"/>
  <c r="J33" i="3"/>
  <c r="J34" i="3"/>
  <c r="J35" i="3"/>
  <c r="J36" i="3"/>
  <c r="J37" i="3"/>
  <c r="J38" i="3"/>
  <c r="J39" i="3"/>
  <c r="J32" i="3"/>
  <c r="J30" i="3"/>
  <c r="J23" i="3"/>
  <c r="J24" i="3"/>
  <c r="J25" i="3"/>
  <c r="J26" i="3"/>
  <c r="J27" i="3"/>
  <c r="J28" i="3"/>
  <c r="J29" i="3"/>
  <c r="J22" i="3"/>
  <c r="J17" i="3"/>
  <c r="J18" i="3"/>
  <c r="J19" i="3"/>
  <c r="J20" i="3"/>
  <c r="J16" i="3"/>
  <c r="I79" i="3"/>
  <c r="I92" i="3" s="1"/>
  <c r="B72" i="3"/>
  <c r="B67" i="3"/>
  <c r="B57" i="3"/>
  <c r="B49" i="3"/>
  <c r="B41" i="3"/>
  <c r="B31" i="3"/>
  <c r="B21" i="3"/>
  <c r="B15" i="3"/>
  <c r="B79" i="3" s="1"/>
  <c r="C90" i="3"/>
  <c r="B88" i="3"/>
  <c r="B85" i="3"/>
  <c r="B82" i="3"/>
  <c r="B90" i="3" s="1"/>
  <c r="B75" i="3"/>
  <c r="H90" i="3"/>
  <c r="J15" i="3"/>
  <c r="H79" i="3"/>
  <c r="G90" i="3"/>
  <c r="G79" i="3"/>
  <c r="F90" i="3"/>
  <c r="J85" i="3" l="1"/>
  <c r="J21" i="3"/>
  <c r="J49" i="3"/>
  <c r="J31" i="3"/>
  <c r="B92" i="3"/>
  <c r="J75" i="3"/>
  <c r="J67" i="3"/>
  <c r="H92" i="3"/>
  <c r="J72" i="3"/>
  <c r="J82" i="3"/>
  <c r="G92" i="3"/>
  <c r="C79" i="3"/>
  <c r="C92" i="3" s="1"/>
  <c r="J79" i="3" l="1"/>
  <c r="J92" i="3" s="1"/>
  <c r="D90" i="3"/>
  <c r="E90" i="3"/>
  <c r="D79" i="3" l="1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<sst xmlns="http://schemas.openxmlformats.org/spreadsheetml/2006/main" count="109" uniqueCount="104">
  <si>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</si>
  <si>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</si>
  <si>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</si>
  <si>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</si>
  <si>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</si>
  <si>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</si>
  <si>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</si>
  <si>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</si>
  <si>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</si>
  <si>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</si>
  <si>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</si>
  <si>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</si>
  <si>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</si>
  <si>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</si>
  <si>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</si>
  <si>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</si>
  <si>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</si>
  <si>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</si>
  <si>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</si>
  <si>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</si>
  <si>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</si>
  <si>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</si>
  <si>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</si>
  <si>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</si>
  <si>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</si>
  <si>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</si>
  <si>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</si>
  <si>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</si>
  <si>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</si>
  <si>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</si>
  <si>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</si>
  <si>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</si>
  <si>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</si>
  <si>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</si>
  <si>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</si>
  <si>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</si>
  <si>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</si>
  <si>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</si>
  <si>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</si>
  <si>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</si>
  <si>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</si>
  <si>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</si>
  <si>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</si>
  <si>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</si>
  <si>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</si>
  <si>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</si>
  <si>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</si>
  <si>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</si>
  <si>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</si>
  <si>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</si>
  <si>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</si>
  <si>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</si>
  <si>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</si>
  <si>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</si>
  <si>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</si>
  <si>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</si>
  <si>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</si>
  <si>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</si>
  <si>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</si>
  <si>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</si>
  <si>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</si>
  <si>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</si>
  <si>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</si>
  <si>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</si>
  <si>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</si>
  <si>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</si>
  <si>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</si>
  <si>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</si>
  <si>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</si>
  <si>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</si>
  <si>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</si>
  <si>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</si>
  <si>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</si>
  <si>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</si>
  <si>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</si>
  <si>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</si>
  <si>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</si>
  <si>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</si>
  <si>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</si>
  <si>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</si>
  <si>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</si>
  <si>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</si>
  <si>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</si>
  <si>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</si>
  <si>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</si>
  <si>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</si>
  <si>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</si>
  <si>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</si>
  <si>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</si>
  <si>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</si>
  <si>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</si>
  <si>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</si>
  <si>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Enc. Div. De Presupuesto</t>
  </si>
  <si>
    <t>Año 2022</t>
  </si>
  <si>
    <t>Presupuesto Aprobado</t>
  </si>
  <si>
    <t>Presupuesto Modificado</t>
  </si>
  <si>
    <t>Estefani Taveras</t>
  </si>
  <si>
    <t>Marzo</t>
  </si>
  <si>
    <t>Abril</t>
  </si>
  <si>
    <t>Mayo</t>
  </si>
  <si>
    <t>Gastos Devengados</t>
  </si>
  <si>
    <t>NOTAS:</t>
  </si>
  <si>
    <t>6.Fuente:  Reporte del -SIGEF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</si>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</sst>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0" fillId="0" borderId="0" xfId="0" applyNumberFormat="1" applyBorder="1"/>
    <xf numFmtId="0" fontId="4" fillId="0" borderId="0" xfId="0" applyFont="1" applyBorder="1" applyAlignment="1">
      <alignment horizontal="left" vertical="center" wrapText="1"/>
    </xf>
    <xf numFmtId="43" fontId="9" fillId="0" borderId="0" xfId="0" applyNumberFormat="1" applyFont="1" applyBorder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4" fontId="4" fillId="2" borderId="2" xfId="1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487097</xdr:colOff>
      <xdr:row>0</xdr:row>
      <xdr:rowOff>0</xdr:rowOff>
    </xdr:from>
    <xdr:to>
      <xdr:col>5</xdr:col>
      <xdr:colOff>34757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5777" y="0"/>
          <a:ext cx="1650780" cy="8839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214"/>
  <sheetViews>
    <sheetView tabSelected="1" zoomScaleNormal="100" zoomScaleSheetLayoutView="100" workbookViewId="0">
      <selection activeCell="C19" sqref="C19"/>
    </sheetView>
  </sheetViews>
  <sheetFormatPr baseColWidth="10" defaultRowHeight="14.4" x14ac:dyDescent="0.3"/>
  <cols>
    <col min="1" max="1" width="38.5546875" style="9" customWidth="1"/>
    <col min="2" max="2" width="16.5546875" customWidth="1"/>
    <col min="3" max="3" width="13.109375" bestFit="1" customWidth="1"/>
    <col min="4" max="6" width="15.33203125" style="6" bestFit="1" customWidth="1"/>
    <col min="7" max="8" width="15.33203125" style="6" customWidth="1"/>
    <col min="9" max="9" width="14.88671875" style="6" bestFit="1" customWidth="1"/>
    <col min="10" max="10" width="16.109375" style="6" bestFit="1" customWidth="1"/>
    <col min="11" max="11" width="9.109375" style="1"/>
    <col min="12" max="12" width="85.44140625" style="1" bestFit="1" customWidth="1"/>
    <col min="13" max="13" width="9.109375" style="1"/>
    <col min="14" max="21" width="6" style="1" bestFit="1" customWidth="1"/>
  </cols>
  <sheetData>
    <row r="6" spans="1:21" ht="15.6" x14ac:dyDescent="0.3">
      <c r="A6" s="57" t="s">
        <v>80</v>
      </c>
      <c r="B6" s="57"/>
      <c r="C6" s="57"/>
      <c r="D6" s="57"/>
      <c r="E6" s="57"/>
      <c r="F6" s="57"/>
      <c r="G6" s="57"/>
      <c r="H6" s="57"/>
      <c r="I6" s="57"/>
      <c r="J6" s="57"/>
      <c r="L6" s="2" t="s">
        <v>79</v>
      </c>
    </row>
    <row r="7" spans="1:21" ht="15.6" x14ac:dyDescent="0.3">
      <c r="A7" s="57" t="s">
        <v>81</v>
      </c>
      <c r="B7" s="57"/>
      <c r="C7" s="57"/>
      <c r="D7" s="57"/>
      <c r="E7" s="57"/>
      <c r="F7" s="57"/>
      <c r="G7" s="57"/>
      <c r="H7" s="57"/>
      <c r="I7" s="57"/>
      <c r="J7" s="57"/>
      <c r="L7" s="3" t="s">
        <v>82</v>
      </c>
    </row>
    <row r="8" spans="1:21" ht="15.6" x14ac:dyDescent="0.3">
      <c r="A8" s="57" t="s">
        <v>93</v>
      </c>
      <c r="B8" s="57"/>
      <c r="C8" s="57"/>
      <c r="D8" s="57"/>
      <c r="E8" s="57"/>
      <c r="F8" s="57"/>
      <c r="G8" s="57"/>
      <c r="H8" s="57"/>
      <c r="I8" s="57"/>
      <c r="J8" s="57"/>
      <c r="L8" s="3" t="s">
        <v>83</v>
      </c>
    </row>
    <row r="9" spans="1:21" ht="15.6" x14ac:dyDescent="0.3">
      <c r="A9" s="57" t="s">
        <v>84</v>
      </c>
      <c r="B9" s="57"/>
      <c r="C9" s="57"/>
      <c r="D9" s="57"/>
      <c r="E9" s="57"/>
      <c r="F9" s="57"/>
      <c r="G9" s="57"/>
      <c r="H9" s="57"/>
      <c r="I9" s="57"/>
      <c r="J9" s="57"/>
      <c r="L9" s="3" t="s">
        <v>85</v>
      </c>
    </row>
    <row r="10" spans="1:21" ht="15.6" x14ac:dyDescent="0.3">
      <c r="A10" s="58" t="s">
        <v>36</v>
      </c>
      <c r="B10" s="58"/>
      <c r="C10" s="58"/>
      <c r="D10" s="58"/>
      <c r="E10" s="58"/>
      <c r="F10" s="58"/>
      <c r="G10" s="58"/>
      <c r="H10" s="58"/>
      <c r="I10" s="58"/>
      <c r="J10" s="58"/>
      <c r="L10" s="3" t="s">
        <v>86</v>
      </c>
    </row>
    <row r="11" spans="1:21" ht="15.6" x14ac:dyDescent="0.3">
      <c r="A11" s="29"/>
      <c r="B11" s="29"/>
      <c r="C11" s="29"/>
      <c r="D11" s="29"/>
      <c r="E11" s="29"/>
      <c r="F11" s="29"/>
      <c r="G11" s="29"/>
      <c r="H11" s="29"/>
      <c r="I11" s="31"/>
      <c r="J11" s="32"/>
      <c r="L11" s="3"/>
    </row>
    <row r="12" spans="1:21" x14ac:dyDescent="0.3">
      <c r="D12" s="59" t="s">
        <v>100</v>
      </c>
      <c r="E12" s="60"/>
      <c r="F12" s="60"/>
      <c r="G12" s="60"/>
      <c r="H12" s="60"/>
      <c r="I12" s="61"/>
      <c r="L12" s="3" t="s">
        <v>87</v>
      </c>
    </row>
    <row r="13" spans="1:21" s="10" customFormat="1" ht="31.2" x14ac:dyDescent="0.3">
      <c r="A13" s="13" t="s">
        <v>0</v>
      </c>
      <c r="B13" s="24" t="s">
        <v>94</v>
      </c>
      <c r="C13" s="24" t="s">
        <v>95</v>
      </c>
      <c r="D13" s="24" t="s">
        <v>89</v>
      </c>
      <c r="E13" s="24" t="s">
        <v>90</v>
      </c>
      <c r="F13" s="13" t="s">
        <v>97</v>
      </c>
      <c r="G13" s="13" t="s">
        <v>98</v>
      </c>
      <c r="H13" s="13" t="s">
        <v>99</v>
      </c>
      <c r="I13" s="13" t="s">
        <v>103</v>
      </c>
      <c r="J13" s="24" t="s">
        <v>88</v>
      </c>
    </row>
    <row r="14" spans="1:21" x14ac:dyDescent="0.3">
      <c r="A14" s="56" t="s">
        <v>1</v>
      </c>
      <c r="B14" s="56"/>
      <c r="C14" s="56"/>
      <c r="D14" s="56"/>
      <c r="E14" s="56"/>
      <c r="F14" s="56"/>
      <c r="G14" s="56"/>
      <c r="H14" s="56"/>
      <c r="I14" s="56"/>
      <c r="J14" s="56"/>
      <c r="N14" s="4"/>
      <c r="O14" s="4"/>
      <c r="P14" s="4"/>
      <c r="Q14" s="4"/>
      <c r="R14" s="4"/>
      <c r="S14" s="4"/>
      <c r="T14" s="4"/>
      <c r="U14" s="4"/>
    </row>
    <row r="15" spans="1:21" ht="24.9" customHeight="1" x14ac:dyDescent="0.3">
      <c r="A15" s="62" t="s">
        <v>2</v>
      </c>
      <c r="B15" s="63">
        <f>+B16+B17+B18+B19+B20</f>
        <v>495821859</v>
      </c>
      <c r="C15" s="64"/>
      <c r="D15" s="64"/>
      <c r="E15" s="64"/>
      <c r="F15" s="64"/>
      <c r="G15" s="64"/>
      <c r="H15" s="64"/>
      <c r="I15" s="64"/>
      <c r="J15" s="65">
        <f>+J16+J17+J18+J19+J20</f>
        <v>213740763.46999997</v>
      </c>
      <c r="N15" s="5"/>
    </row>
    <row r="16" spans="1:21" x14ac:dyDescent="0.3">
      <c r="A16" s="14" t="s">
        <v>3</v>
      </c>
      <c r="B16" s="35">
        <v>407550124</v>
      </c>
      <c r="C16" s="35">
        <v>0</v>
      </c>
      <c r="D16" s="36">
        <v>30189222.719999999</v>
      </c>
      <c r="E16" s="37">
        <v>30292456.050000001</v>
      </c>
      <c r="F16" s="37">
        <v>29594122.710000001</v>
      </c>
      <c r="G16" s="37">
        <v>31791337.420000002</v>
      </c>
      <c r="H16" s="37">
        <v>31655120.059999999</v>
      </c>
      <c r="I16" s="37">
        <v>30940966.239999998</v>
      </c>
      <c r="J16" s="37">
        <f>+D16+E16+F16+G16+H16+I16</f>
        <v>184463225.19999999</v>
      </c>
    </row>
    <row r="17" spans="1:10" x14ac:dyDescent="0.3">
      <c r="A17" s="14" t="s">
        <v>4</v>
      </c>
      <c r="B17" s="35">
        <v>33954550</v>
      </c>
      <c r="C17" s="38">
        <v>0</v>
      </c>
      <c r="D17" s="36">
        <v>0</v>
      </c>
      <c r="E17" s="37">
        <v>0</v>
      </c>
      <c r="F17" s="37">
        <v>59716.14</v>
      </c>
      <c r="G17" s="37">
        <v>1071000</v>
      </c>
      <c r="H17" s="37">
        <v>193354.4</v>
      </c>
      <c r="I17" s="37">
        <v>203338.35</v>
      </c>
      <c r="J17" s="37">
        <f t="shared" ref="J17:J20" si="0">+D17+E17+F17+G17+H17+I17</f>
        <v>1527408.89</v>
      </c>
    </row>
    <row r="18" spans="1:10" ht="24.9" customHeight="1" x14ac:dyDescent="0.3">
      <c r="A18" s="14" t="s">
        <v>37</v>
      </c>
      <c r="B18" s="35">
        <v>100000</v>
      </c>
      <c r="C18" s="38">
        <v>0</v>
      </c>
      <c r="D18" s="36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f t="shared" si="0"/>
        <v>0</v>
      </c>
    </row>
    <row r="19" spans="1:10" ht="24.9" customHeight="1" x14ac:dyDescent="0.3">
      <c r="A19" s="14" t="s">
        <v>5</v>
      </c>
      <c r="B19" s="35">
        <v>0</v>
      </c>
      <c r="C19" s="38">
        <v>0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7">
        <v>12485.2</v>
      </c>
      <c r="J19" s="37">
        <f t="shared" si="0"/>
        <v>12485.2</v>
      </c>
    </row>
    <row r="20" spans="1:10" ht="24.9" customHeight="1" x14ac:dyDescent="0.3">
      <c r="A20" s="14" t="s">
        <v>6</v>
      </c>
      <c r="B20" s="35">
        <v>54217185</v>
      </c>
      <c r="C20" s="38">
        <v>0</v>
      </c>
      <c r="D20" s="36">
        <v>4618156.33</v>
      </c>
      <c r="E20" s="37">
        <v>4634040.9400000004</v>
      </c>
      <c r="F20" s="37">
        <v>4527405.6399999997</v>
      </c>
      <c r="G20" s="37">
        <v>4549097.9800000004</v>
      </c>
      <c r="H20" s="37">
        <v>4763157.3099999996</v>
      </c>
      <c r="I20" s="37">
        <v>4645785.9800000004</v>
      </c>
      <c r="J20" s="37">
        <f t="shared" si="0"/>
        <v>27737644.18</v>
      </c>
    </row>
    <row r="21" spans="1:10" x14ac:dyDescent="0.3">
      <c r="A21" s="44" t="s">
        <v>7</v>
      </c>
      <c r="B21" s="45">
        <f>+B22+B23+B24+B25+B26+B27+B28+B29+B30</f>
        <v>39869789</v>
      </c>
      <c r="C21" s="46"/>
      <c r="D21" s="46"/>
      <c r="E21" s="46"/>
      <c r="F21" s="46"/>
      <c r="G21" s="46"/>
      <c r="H21" s="46"/>
      <c r="I21" s="46"/>
      <c r="J21" s="45">
        <f>+J22+J23+J24+J25+J26+J27+J28+J29+J30</f>
        <v>9468662.9699999988</v>
      </c>
    </row>
    <row r="22" spans="1:10" x14ac:dyDescent="0.3">
      <c r="A22" s="14" t="s">
        <v>8</v>
      </c>
      <c r="B22" s="35">
        <v>13025000</v>
      </c>
      <c r="C22" s="38">
        <v>0</v>
      </c>
      <c r="D22" s="36">
        <v>861674.73</v>
      </c>
      <c r="E22" s="37">
        <v>1144716.26</v>
      </c>
      <c r="F22" s="37">
        <v>1078863.4099999999</v>
      </c>
      <c r="G22" s="37">
        <v>1287222.6000000001</v>
      </c>
      <c r="H22" s="37">
        <v>1137740.96</v>
      </c>
      <c r="I22" s="37">
        <v>1281598.32</v>
      </c>
      <c r="J22" s="37">
        <f>+D22+E22+F22+G22+H22+I22</f>
        <v>6791816.2800000003</v>
      </c>
    </row>
    <row r="23" spans="1:10" ht="24.9" customHeight="1" x14ac:dyDescent="0.3">
      <c r="A23" s="14" t="s">
        <v>9</v>
      </c>
      <c r="B23" s="35">
        <v>50000</v>
      </c>
      <c r="C23" s="38">
        <v>0</v>
      </c>
      <c r="D23" s="36">
        <v>0</v>
      </c>
      <c r="E23" s="37">
        <v>0</v>
      </c>
      <c r="F23" s="37">
        <v>0</v>
      </c>
      <c r="G23" s="37">
        <v>164977.22</v>
      </c>
      <c r="H23" s="37">
        <v>104666</v>
      </c>
      <c r="I23" s="37">
        <v>0</v>
      </c>
      <c r="J23" s="37">
        <f t="shared" ref="J23:J30" si="1">+D23+E23+F23+G23+H23+I23</f>
        <v>269643.21999999997</v>
      </c>
    </row>
    <row r="24" spans="1:10" x14ac:dyDescent="0.3">
      <c r="A24" s="14" t="s">
        <v>10</v>
      </c>
      <c r="B24" s="35">
        <v>5320500</v>
      </c>
      <c r="C24" s="38">
        <v>0</v>
      </c>
      <c r="D24" s="36">
        <v>0</v>
      </c>
      <c r="E24" s="37">
        <v>287037.5</v>
      </c>
      <c r="F24" s="37">
        <v>115780</v>
      </c>
      <c r="G24" s="37">
        <v>98000</v>
      </c>
      <c r="H24" s="37">
        <v>0</v>
      </c>
      <c r="I24" s="37">
        <v>370115</v>
      </c>
      <c r="J24" s="37">
        <f t="shared" si="1"/>
        <v>870932.5</v>
      </c>
    </row>
    <row r="25" spans="1:10" x14ac:dyDescent="0.3">
      <c r="A25" s="14" t="s">
        <v>11</v>
      </c>
      <c r="B25" s="35">
        <v>0</v>
      </c>
      <c r="C25" s="38">
        <v>0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f t="shared" si="1"/>
        <v>0</v>
      </c>
    </row>
    <row r="26" spans="1:10" x14ac:dyDescent="0.3">
      <c r="A26" s="14" t="s">
        <v>12</v>
      </c>
      <c r="B26" s="35">
        <v>43092</v>
      </c>
      <c r="C26" s="38">
        <v>0</v>
      </c>
      <c r="D26" s="36">
        <v>0</v>
      </c>
      <c r="E26" s="37">
        <v>0</v>
      </c>
      <c r="F26" s="37">
        <v>59000</v>
      </c>
      <c r="G26" s="37">
        <v>0</v>
      </c>
      <c r="H26" s="37">
        <v>0</v>
      </c>
      <c r="I26" s="37">
        <v>-29500</v>
      </c>
      <c r="J26" s="37">
        <f t="shared" si="1"/>
        <v>29500</v>
      </c>
    </row>
    <row r="27" spans="1:10" x14ac:dyDescent="0.3">
      <c r="A27" s="14" t="s">
        <v>13</v>
      </c>
      <c r="B27" s="35">
        <v>7765849</v>
      </c>
      <c r="C27" s="38">
        <v>0</v>
      </c>
      <c r="D27" s="36">
        <v>0</v>
      </c>
      <c r="E27" s="37">
        <v>0</v>
      </c>
      <c r="F27" s="37">
        <v>44271.76</v>
      </c>
      <c r="G27" s="37">
        <v>0</v>
      </c>
      <c r="H27" s="37">
        <v>423089.47</v>
      </c>
      <c r="I27" s="37">
        <v>-413752.72</v>
      </c>
      <c r="J27" s="37">
        <f t="shared" si="1"/>
        <v>53608.510000000009</v>
      </c>
    </row>
    <row r="28" spans="1:10" ht="34.200000000000003" x14ac:dyDescent="0.3">
      <c r="A28" s="14" t="s">
        <v>14</v>
      </c>
      <c r="B28" s="35">
        <v>4856900</v>
      </c>
      <c r="C28" s="38">
        <v>0</v>
      </c>
      <c r="D28" s="36">
        <v>0</v>
      </c>
      <c r="E28" s="37">
        <v>0</v>
      </c>
      <c r="F28" s="37">
        <v>0</v>
      </c>
      <c r="G28" s="37">
        <v>2950</v>
      </c>
      <c r="H28" s="37">
        <v>38700</v>
      </c>
      <c r="I28" s="37">
        <v>0</v>
      </c>
      <c r="J28" s="37">
        <f t="shared" si="1"/>
        <v>41650</v>
      </c>
    </row>
    <row r="29" spans="1:10" ht="22.8" x14ac:dyDescent="0.3">
      <c r="A29" s="14" t="s">
        <v>15</v>
      </c>
      <c r="B29" s="35">
        <v>8308448</v>
      </c>
      <c r="C29" s="38">
        <v>0</v>
      </c>
      <c r="D29" s="36">
        <v>0</v>
      </c>
      <c r="E29" s="37">
        <v>0</v>
      </c>
      <c r="F29" s="37">
        <v>0</v>
      </c>
      <c r="G29" s="37">
        <v>200000</v>
      </c>
      <c r="H29" s="37">
        <v>454005</v>
      </c>
      <c r="I29" s="37">
        <v>384100</v>
      </c>
      <c r="J29" s="37">
        <f t="shared" si="1"/>
        <v>1038105</v>
      </c>
    </row>
    <row r="30" spans="1:10" ht="24.9" customHeight="1" x14ac:dyDescent="0.3">
      <c r="A30" s="14" t="s">
        <v>38</v>
      </c>
      <c r="B30" s="35">
        <v>500000</v>
      </c>
      <c r="C30" s="38">
        <v>0</v>
      </c>
      <c r="D30" s="36">
        <v>0</v>
      </c>
      <c r="E30" s="37">
        <v>0</v>
      </c>
      <c r="F30" s="37">
        <v>89328.36</v>
      </c>
      <c r="G30" s="37">
        <v>0</v>
      </c>
      <c r="H30" s="37">
        <v>0</v>
      </c>
      <c r="I30" s="37">
        <v>284079.09999999998</v>
      </c>
      <c r="J30" s="37">
        <f>+D30+E30+F30+G30+H30+I30</f>
        <v>373407.45999999996</v>
      </c>
    </row>
    <row r="31" spans="1:10" x14ac:dyDescent="0.3">
      <c r="A31" s="44" t="s">
        <v>16</v>
      </c>
      <c r="B31" s="45">
        <f>+B32+B33+B34+B35+B36+B37+B38+B39+B40</f>
        <v>93568070</v>
      </c>
      <c r="C31" s="46"/>
      <c r="D31" s="46"/>
      <c r="E31" s="46"/>
      <c r="F31" s="46"/>
      <c r="G31" s="46"/>
      <c r="H31" s="46"/>
      <c r="I31" s="46"/>
      <c r="J31" s="45">
        <f>+J32+J33+J34+J35+J36+J37+J38+J39+J40</f>
        <v>28452243.759999998</v>
      </c>
    </row>
    <row r="32" spans="1:10" ht="24.9" customHeight="1" x14ac:dyDescent="0.3">
      <c r="A32" s="14" t="s">
        <v>17</v>
      </c>
      <c r="B32" s="35">
        <v>2169500</v>
      </c>
      <c r="C32" s="38">
        <v>0</v>
      </c>
      <c r="D32" s="37">
        <v>0</v>
      </c>
      <c r="E32" s="37">
        <v>0</v>
      </c>
      <c r="F32" s="37">
        <v>0</v>
      </c>
      <c r="G32" s="37">
        <v>258254.01</v>
      </c>
      <c r="H32" s="37">
        <v>807753</v>
      </c>
      <c r="I32" s="37">
        <v>327428.40000000002</v>
      </c>
      <c r="J32" s="37">
        <f>+D32+E32+F32+G32+H32+I32</f>
        <v>1393435.4100000001</v>
      </c>
    </row>
    <row r="33" spans="1:10" x14ac:dyDescent="0.3">
      <c r="A33" s="14" t="s">
        <v>18</v>
      </c>
      <c r="B33" s="35">
        <v>1809870</v>
      </c>
      <c r="C33" s="38">
        <v>0</v>
      </c>
      <c r="D33" s="37">
        <v>0</v>
      </c>
      <c r="E33" s="37">
        <v>0</v>
      </c>
      <c r="F33" s="37">
        <v>0</v>
      </c>
      <c r="G33" s="37">
        <v>7000</v>
      </c>
      <c r="H33" s="37">
        <v>1829</v>
      </c>
      <c r="I33" s="37">
        <v>1180</v>
      </c>
      <c r="J33" s="37">
        <f t="shared" ref="J33:J40" si="2">+D33+E33+F33+G33+H33+I33</f>
        <v>10009</v>
      </c>
    </row>
    <row r="34" spans="1:10" ht="24.9" customHeight="1" x14ac:dyDescent="0.3">
      <c r="A34" s="14" t="s">
        <v>19</v>
      </c>
      <c r="B34" s="35">
        <v>1163927</v>
      </c>
      <c r="C34" s="38">
        <v>0</v>
      </c>
      <c r="D34" s="37">
        <v>0</v>
      </c>
      <c r="E34" s="37">
        <v>0</v>
      </c>
      <c r="F34" s="37">
        <v>0</v>
      </c>
      <c r="G34" s="37">
        <v>280081.02</v>
      </c>
      <c r="H34" s="37">
        <v>113955.55</v>
      </c>
      <c r="I34" s="37">
        <v>465592.6</v>
      </c>
      <c r="J34" s="37">
        <f t="shared" si="2"/>
        <v>859629.16999999993</v>
      </c>
    </row>
    <row r="35" spans="1:10" x14ac:dyDescent="0.3">
      <c r="A35" s="14" t="s">
        <v>20</v>
      </c>
      <c r="B35" s="35">
        <v>21324600</v>
      </c>
      <c r="C35" s="38">
        <v>0</v>
      </c>
      <c r="D35" s="37">
        <v>0</v>
      </c>
      <c r="E35" s="37">
        <v>5862500</v>
      </c>
      <c r="F35" s="37">
        <v>895060</v>
      </c>
      <c r="G35" s="37">
        <v>6300</v>
      </c>
      <c r="H35" s="37">
        <v>950532.77</v>
      </c>
      <c r="I35" s="37">
        <v>3532000</v>
      </c>
      <c r="J35" s="37">
        <f t="shared" si="2"/>
        <v>11246392.77</v>
      </c>
    </row>
    <row r="36" spans="1:10" ht="24.9" customHeight="1" x14ac:dyDescent="0.3">
      <c r="A36" s="14" t="s">
        <v>21</v>
      </c>
      <c r="B36" s="35">
        <v>1000000</v>
      </c>
      <c r="C36" s="38">
        <v>0</v>
      </c>
      <c r="D36" s="37">
        <v>0</v>
      </c>
      <c r="E36" s="37">
        <v>0</v>
      </c>
      <c r="F36" s="37">
        <v>15246.78</v>
      </c>
      <c r="G36" s="37">
        <v>7350</v>
      </c>
      <c r="H36" s="37">
        <v>390346.36</v>
      </c>
      <c r="I36" s="37">
        <v>371763.6</v>
      </c>
      <c r="J36" s="37">
        <f t="shared" si="2"/>
        <v>784706.74</v>
      </c>
    </row>
    <row r="37" spans="1:10" ht="24.9" customHeight="1" x14ac:dyDescent="0.3">
      <c r="A37" s="14" t="s">
        <v>22</v>
      </c>
      <c r="B37" s="35">
        <v>6041534</v>
      </c>
      <c r="C37" s="38">
        <v>0</v>
      </c>
      <c r="D37" s="37">
        <v>0</v>
      </c>
      <c r="E37" s="37">
        <v>0</v>
      </c>
      <c r="F37" s="37">
        <v>0</v>
      </c>
      <c r="G37" s="37">
        <v>18290</v>
      </c>
      <c r="H37" s="37">
        <v>0</v>
      </c>
      <c r="I37" s="37">
        <v>47118.6</v>
      </c>
      <c r="J37" s="37">
        <f t="shared" si="2"/>
        <v>65408.6</v>
      </c>
    </row>
    <row r="38" spans="1:10" ht="22.8" x14ac:dyDescent="0.3">
      <c r="A38" s="14" t="s">
        <v>23</v>
      </c>
      <c r="B38" s="35">
        <v>28002555</v>
      </c>
      <c r="C38" s="38">
        <v>0</v>
      </c>
      <c r="D38" s="37">
        <v>0</v>
      </c>
      <c r="E38" s="37">
        <v>0</v>
      </c>
      <c r="F38" s="37">
        <v>3846100</v>
      </c>
      <c r="G38" s="37">
        <v>3602265.6</v>
      </c>
      <c r="H38" s="37">
        <v>619131.19999999995</v>
      </c>
      <c r="I38" s="37">
        <v>2918352.94</v>
      </c>
      <c r="J38" s="37">
        <f t="shared" si="2"/>
        <v>10985849.74</v>
      </c>
    </row>
    <row r="39" spans="1:10" ht="22.8" x14ac:dyDescent="0.3">
      <c r="A39" s="14" t="s">
        <v>39</v>
      </c>
      <c r="B39" s="35">
        <v>0</v>
      </c>
      <c r="C39" s="38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f t="shared" si="2"/>
        <v>0</v>
      </c>
    </row>
    <row r="40" spans="1:10" x14ac:dyDescent="0.3">
      <c r="A40" s="14" t="s">
        <v>24</v>
      </c>
      <c r="B40" s="35">
        <v>32056084</v>
      </c>
      <c r="C40" s="38">
        <v>0</v>
      </c>
      <c r="D40" s="37">
        <v>0</v>
      </c>
      <c r="E40" s="37">
        <v>0</v>
      </c>
      <c r="F40" s="37">
        <v>269600</v>
      </c>
      <c r="G40" s="37">
        <v>1393957.88</v>
      </c>
      <c r="H40" s="37">
        <v>1168721.49</v>
      </c>
      <c r="I40" s="37">
        <v>274532.96000000002</v>
      </c>
      <c r="J40" s="37">
        <f>+D40+E40+F40+G40+H40+I40</f>
        <v>3106812.33</v>
      </c>
    </row>
    <row r="41" spans="1:10" x14ac:dyDescent="0.3">
      <c r="A41" s="44" t="s">
        <v>25</v>
      </c>
      <c r="B41" s="45">
        <f>+B42+B43+B44+B45+B46+B47+B48</f>
        <v>0</v>
      </c>
      <c r="C41" s="46"/>
      <c r="D41" s="46"/>
      <c r="E41" s="46"/>
      <c r="F41" s="46"/>
      <c r="G41" s="46"/>
      <c r="H41" s="46"/>
      <c r="I41" s="46"/>
      <c r="J41" s="47">
        <v>0</v>
      </c>
    </row>
    <row r="42" spans="1:10" ht="22.8" x14ac:dyDescent="0.3">
      <c r="A42" s="14" t="s">
        <v>26</v>
      </c>
      <c r="B42" s="35">
        <v>0</v>
      </c>
      <c r="C42" s="38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7">
        <f>+D42+E42+F42+G42+H42+I42</f>
        <v>0</v>
      </c>
    </row>
    <row r="43" spans="1:10" ht="22.8" x14ac:dyDescent="0.3">
      <c r="A43" s="14" t="s">
        <v>40</v>
      </c>
      <c r="B43" s="35">
        <v>0</v>
      </c>
      <c r="C43" s="38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7">
        <f t="shared" ref="J43:J48" si="3">+D43+E43+F43+G43+H43+I43</f>
        <v>0</v>
      </c>
    </row>
    <row r="44" spans="1:10" ht="22.8" x14ac:dyDescent="0.3">
      <c r="A44" s="14" t="s">
        <v>41</v>
      </c>
      <c r="B44" s="35">
        <v>0</v>
      </c>
      <c r="C44" s="38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7">
        <f t="shared" si="3"/>
        <v>0</v>
      </c>
    </row>
    <row r="45" spans="1:10" ht="22.8" x14ac:dyDescent="0.3">
      <c r="A45" s="14" t="s">
        <v>42</v>
      </c>
      <c r="B45" s="35">
        <v>0</v>
      </c>
      <c r="C45" s="38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7">
        <f t="shared" si="3"/>
        <v>0</v>
      </c>
    </row>
    <row r="46" spans="1:10" ht="22.8" x14ac:dyDescent="0.3">
      <c r="A46" s="14" t="s">
        <v>43</v>
      </c>
      <c r="B46" s="35">
        <v>0</v>
      </c>
      <c r="C46" s="38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7">
        <f t="shared" si="3"/>
        <v>0</v>
      </c>
    </row>
    <row r="47" spans="1:10" ht="22.8" x14ac:dyDescent="0.3">
      <c r="A47" s="14" t="s">
        <v>27</v>
      </c>
      <c r="B47" s="35">
        <v>0</v>
      </c>
      <c r="C47" s="38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7">
        <f t="shared" si="3"/>
        <v>0</v>
      </c>
    </row>
    <row r="48" spans="1:10" ht="22.8" x14ac:dyDescent="0.3">
      <c r="A48" s="14" t="s">
        <v>44</v>
      </c>
      <c r="B48" s="35">
        <v>0</v>
      </c>
      <c r="C48" s="38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7">
        <f t="shared" si="3"/>
        <v>0</v>
      </c>
    </row>
    <row r="49" spans="1:10" x14ac:dyDescent="0.3">
      <c r="A49" s="44" t="s">
        <v>45</v>
      </c>
      <c r="B49" s="45">
        <f>+B50+B51+B52+B53+B54+B55+B56</f>
        <v>0</v>
      </c>
      <c r="C49" s="46"/>
      <c r="D49" s="46"/>
      <c r="E49" s="46"/>
      <c r="F49" s="46"/>
      <c r="G49" s="46"/>
      <c r="H49" s="46"/>
      <c r="I49" s="46"/>
      <c r="J49" s="45">
        <f>+J50+J51+J52+J53+J54+J55+J56</f>
        <v>0</v>
      </c>
    </row>
    <row r="50" spans="1:10" ht="24.9" customHeight="1" x14ac:dyDescent="0.3">
      <c r="A50" s="14" t="s">
        <v>46</v>
      </c>
      <c r="B50" s="35">
        <v>0</v>
      </c>
      <c r="C50" s="38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7">
        <f>+D50+E50+F50+G50+H50+I50</f>
        <v>0</v>
      </c>
    </row>
    <row r="51" spans="1:10" ht="22.8" x14ac:dyDescent="0.3">
      <c r="A51" s="14" t="s">
        <v>47</v>
      </c>
      <c r="B51" s="35">
        <v>0</v>
      </c>
      <c r="C51" s="38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7">
        <f t="shared" ref="J51:J56" si="4">+D51+E51+F51+G51+H51+I51</f>
        <v>0</v>
      </c>
    </row>
    <row r="52" spans="1:10" ht="22.8" x14ac:dyDescent="0.3">
      <c r="A52" s="14" t="s">
        <v>48</v>
      </c>
      <c r="B52" s="35">
        <v>0</v>
      </c>
      <c r="C52" s="38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7">
        <f t="shared" si="4"/>
        <v>0</v>
      </c>
    </row>
    <row r="53" spans="1:10" ht="22.8" x14ac:dyDescent="0.3">
      <c r="A53" s="14" t="s">
        <v>49</v>
      </c>
      <c r="B53" s="35">
        <v>0</v>
      </c>
      <c r="C53" s="38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7">
        <f t="shared" si="4"/>
        <v>0</v>
      </c>
    </row>
    <row r="54" spans="1:10" ht="22.8" x14ac:dyDescent="0.3">
      <c r="A54" s="14" t="s">
        <v>50</v>
      </c>
      <c r="B54" s="35">
        <v>0</v>
      </c>
      <c r="C54" s="38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7">
        <f t="shared" si="4"/>
        <v>0</v>
      </c>
    </row>
    <row r="55" spans="1:10" ht="24.9" customHeight="1" x14ac:dyDescent="0.3">
      <c r="A55" s="14" t="s">
        <v>51</v>
      </c>
      <c r="B55" s="35">
        <v>0</v>
      </c>
      <c r="C55" s="38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7">
        <f t="shared" si="4"/>
        <v>0</v>
      </c>
    </row>
    <row r="56" spans="1:10" ht="22.8" x14ac:dyDescent="0.3">
      <c r="A56" s="14" t="s">
        <v>52</v>
      </c>
      <c r="B56" s="35">
        <v>0</v>
      </c>
      <c r="C56" s="38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7">
        <f t="shared" si="4"/>
        <v>0</v>
      </c>
    </row>
    <row r="57" spans="1:10" ht="24" x14ac:dyDescent="0.3">
      <c r="A57" s="44" t="s">
        <v>28</v>
      </c>
      <c r="B57" s="45">
        <f>+B58+B59+B60+B61+B62+B63+B64+B65+B66</f>
        <v>20194923</v>
      </c>
      <c r="C57" s="46"/>
      <c r="D57" s="46"/>
      <c r="E57" s="46"/>
      <c r="F57" s="46"/>
      <c r="G57" s="46"/>
      <c r="H57" s="46"/>
      <c r="I57" s="46"/>
      <c r="J57" s="45">
        <f>+J58+J59+J60+J61+J62+J63+J64+J65+J66</f>
        <v>2753873.5</v>
      </c>
    </row>
    <row r="58" spans="1:10" x14ac:dyDescent="0.3">
      <c r="A58" s="14" t="s">
        <v>29</v>
      </c>
      <c r="B58" s="35">
        <v>4259109</v>
      </c>
      <c r="C58" s="38">
        <v>0</v>
      </c>
      <c r="D58" s="37">
        <v>0</v>
      </c>
      <c r="E58" s="37">
        <v>0</v>
      </c>
      <c r="F58" s="37">
        <v>0</v>
      </c>
      <c r="G58" s="37">
        <v>131363.5</v>
      </c>
      <c r="H58" s="37">
        <v>733386.13</v>
      </c>
      <c r="I58" s="37">
        <v>717739.5</v>
      </c>
      <c r="J58" s="37">
        <f>+D58+E58+F58+G58+H58+I58</f>
        <v>1582489.13</v>
      </c>
    </row>
    <row r="59" spans="1:10" ht="24.9" customHeight="1" x14ac:dyDescent="0.3">
      <c r="A59" s="14" t="s">
        <v>30</v>
      </c>
      <c r="B59" s="35">
        <v>157500</v>
      </c>
      <c r="C59" s="38">
        <v>0</v>
      </c>
      <c r="D59" s="37">
        <v>0</v>
      </c>
      <c r="E59" s="37">
        <v>0</v>
      </c>
      <c r="F59" s="37">
        <v>0</v>
      </c>
      <c r="G59" s="37">
        <v>0</v>
      </c>
      <c r="H59" s="37">
        <v>8308.3700000000008</v>
      </c>
      <c r="I59" s="37">
        <v>0</v>
      </c>
      <c r="J59" s="37">
        <f t="shared" ref="J59:J66" si="5">+D59+E59+F59+G59+H59+I59</f>
        <v>8308.3700000000008</v>
      </c>
    </row>
    <row r="60" spans="1:10" ht="24.9" customHeight="1" x14ac:dyDescent="0.3">
      <c r="A60" s="14" t="s">
        <v>31</v>
      </c>
      <c r="B60" s="35">
        <v>3332514</v>
      </c>
      <c r="C60" s="38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113280</v>
      </c>
      <c r="J60" s="37">
        <f t="shared" si="5"/>
        <v>113280</v>
      </c>
    </row>
    <row r="61" spans="1:10" ht="22.8" x14ac:dyDescent="0.3">
      <c r="A61" s="14" t="s">
        <v>32</v>
      </c>
      <c r="B61" s="35">
        <v>7890000</v>
      </c>
      <c r="C61" s="38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f t="shared" si="5"/>
        <v>0</v>
      </c>
    </row>
    <row r="62" spans="1:10" ht="24.9" customHeight="1" x14ac:dyDescent="0.3">
      <c r="A62" s="14" t="s">
        <v>33</v>
      </c>
      <c r="B62" s="35">
        <v>1052800</v>
      </c>
      <c r="C62" s="38">
        <v>0</v>
      </c>
      <c r="D62" s="37">
        <v>0</v>
      </c>
      <c r="E62" s="37">
        <v>0</v>
      </c>
      <c r="F62" s="37">
        <v>0</v>
      </c>
      <c r="G62" s="37">
        <v>0</v>
      </c>
      <c r="H62" s="37">
        <v>49796</v>
      </c>
      <c r="I62" s="37">
        <v>0</v>
      </c>
      <c r="J62" s="37">
        <f t="shared" si="5"/>
        <v>49796</v>
      </c>
    </row>
    <row r="63" spans="1:10" ht="24.9" customHeight="1" x14ac:dyDescent="0.3">
      <c r="A63" s="14" t="s">
        <v>53</v>
      </c>
      <c r="B63" s="35">
        <v>300000</v>
      </c>
      <c r="C63" s="38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f t="shared" si="5"/>
        <v>0</v>
      </c>
    </row>
    <row r="64" spans="1:10" ht="24.9" customHeight="1" x14ac:dyDescent="0.3">
      <c r="A64" s="14" t="s">
        <v>54</v>
      </c>
      <c r="B64" s="35">
        <v>3003000</v>
      </c>
      <c r="C64" s="38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1000000</v>
      </c>
      <c r="J64" s="37">
        <f t="shared" si="5"/>
        <v>1000000</v>
      </c>
    </row>
    <row r="65" spans="1:10" x14ac:dyDescent="0.3">
      <c r="A65" s="14" t="s">
        <v>34</v>
      </c>
      <c r="B65" s="35">
        <v>200000</v>
      </c>
      <c r="C65" s="38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f t="shared" si="5"/>
        <v>0</v>
      </c>
    </row>
    <row r="66" spans="1:10" ht="22.8" x14ac:dyDescent="0.3">
      <c r="A66" s="14" t="s">
        <v>55</v>
      </c>
      <c r="B66" s="35">
        <v>0</v>
      </c>
      <c r="C66" s="38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f t="shared" si="5"/>
        <v>0</v>
      </c>
    </row>
    <row r="67" spans="1:10" x14ac:dyDescent="0.3">
      <c r="A67" s="44" t="s">
        <v>56</v>
      </c>
      <c r="B67" s="45">
        <f>+B68+B69+B70+B71</f>
        <v>0</v>
      </c>
      <c r="C67" s="46"/>
      <c r="D67" s="46"/>
      <c r="E67" s="46"/>
      <c r="F67" s="46"/>
      <c r="G67" s="46"/>
      <c r="H67" s="46"/>
      <c r="I67" s="46"/>
      <c r="J67" s="45">
        <f>+J68+J69+J70+J71</f>
        <v>0</v>
      </c>
    </row>
    <row r="68" spans="1:10" x14ac:dyDescent="0.3">
      <c r="A68" s="14" t="s">
        <v>57</v>
      </c>
      <c r="B68" s="35">
        <v>0</v>
      </c>
      <c r="C68" s="38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7">
        <f>+D68+E68+F68+G68+H68+I68</f>
        <v>0</v>
      </c>
    </row>
    <row r="69" spans="1:10" x14ac:dyDescent="0.3">
      <c r="A69" s="14" t="s">
        <v>58</v>
      </c>
      <c r="B69" s="35">
        <v>0</v>
      </c>
      <c r="C69" s="38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7">
        <f t="shared" ref="J69:J71" si="6">+D69+E69+F69+G69+H69+I69</f>
        <v>0</v>
      </c>
    </row>
    <row r="70" spans="1:10" ht="24.9" customHeight="1" x14ac:dyDescent="0.3">
      <c r="A70" s="14" t="s">
        <v>59</v>
      </c>
      <c r="B70" s="35">
        <v>0</v>
      </c>
      <c r="C70" s="38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7">
        <f t="shared" si="6"/>
        <v>0</v>
      </c>
    </row>
    <row r="71" spans="1:10" ht="34.200000000000003" x14ac:dyDescent="0.3">
      <c r="A71" s="14" t="s">
        <v>60</v>
      </c>
      <c r="B71" s="35">
        <v>0</v>
      </c>
      <c r="C71" s="38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7">
        <f t="shared" si="6"/>
        <v>0</v>
      </c>
    </row>
    <row r="72" spans="1:10" ht="36" customHeight="1" x14ac:dyDescent="0.3">
      <c r="A72" s="44" t="s">
        <v>61</v>
      </c>
      <c r="B72" s="45">
        <f>+B73+B74</f>
        <v>0</v>
      </c>
      <c r="C72" s="46"/>
      <c r="D72" s="46"/>
      <c r="E72" s="46"/>
      <c r="F72" s="46"/>
      <c r="G72" s="46"/>
      <c r="H72" s="46"/>
      <c r="I72" s="46"/>
      <c r="J72" s="45">
        <f>+J73+J74</f>
        <v>0</v>
      </c>
    </row>
    <row r="73" spans="1:10" x14ac:dyDescent="0.3">
      <c r="A73" s="14" t="s">
        <v>62</v>
      </c>
      <c r="B73" s="35">
        <v>0</v>
      </c>
      <c r="C73" s="38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7">
        <f>+D73+E73+F73+G73+H73+I73</f>
        <v>0</v>
      </c>
    </row>
    <row r="74" spans="1:10" ht="22.8" x14ac:dyDescent="0.3">
      <c r="A74" s="14" t="s">
        <v>63</v>
      </c>
      <c r="B74" s="35">
        <v>0</v>
      </c>
      <c r="C74" s="38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7">
        <f>+D74+E74+F74+G74+H74+I74</f>
        <v>0</v>
      </c>
    </row>
    <row r="75" spans="1:10" x14ac:dyDescent="0.3">
      <c r="A75" s="44" t="s">
        <v>64</v>
      </c>
      <c r="B75" s="45">
        <f>+B76+B77+B78</f>
        <v>0</v>
      </c>
      <c r="C75" s="46"/>
      <c r="D75" s="46"/>
      <c r="E75" s="46"/>
      <c r="F75" s="46"/>
      <c r="G75" s="46"/>
      <c r="H75" s="46"/>
      <c r="I75" s="46"/>
      <c r="J75" s="46">
        <f>+J76+J77+J78</f>
        <v>0</v>
      </c>
    </row>
    <row r="76" spans="1:10" ht="24.9" customHeight="1" x14ac:dyDescent="0.3">
      <c r="A76" s="14" t="s">
        <v>65</v>
      </c>
      <c r="B76" s="35">
        <v>0</v>
      </c>
      <c r="C76" s="38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7">
        <f>+D76+E76+F76+G76+H76+I76</f>
        <v>0</v>
      </c>
    </row>
    <row r="77" spans="1:10" ht="24.9" customHeight="1" x14ac:dyDescent="0.3">
      <c r="A77" s="14" t="s">
        <v>66</v>
      </c>
      <c r="B77" s="35">
        <v>0</v>
      </c>
      <c r="C77" s="38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7">
        <f t="shared" ref="J77:J78" si="7">+D77+E77+F77+G77+H77+I77</f>
        <v>0</v>
      </c>
    </row>
    <row r="78" spans="1:10" ht="22.8" x14ac:dyDescent="0.3">
      <c r="A78" s="14" t="s">
        <v>67</v>
      </c>
      <c r="B78" s="35">
        <v>0</v>
      </c>
      <c r="C78" s="38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7">
        <f t="shared" si="7"/>
        <v>0</v>
      </c>
    </row>
    <row r="79" spans="1:10" ht="15" thickBot="1" x14ac:dyDescent="0.35">
      <c r="A79" s="34" t="s">
        <v>35</v>
      </c>
      <c r="B79" s="39">
        <f>+B15+B21+B31+B41+B49+B57+B67+B72+B75</f>
        <v>649454641</v>
      </c>
      <c r="C79" s="39">
        <f>SUM(C16:C78)</f>
        <v>0</v>
      </c>
      <c r="D79" s="39">
        <f>SUM(D16:D78)</f>
        <v>35669053.779999994</v>
      </c>
      <c r="E79" s="39">
        <f t="shared" ref="E79" si="8">SUM(E16:E78)</f>
        <v>42220750.75</v>
      </c>
      <c r="F79" s="39">
        <f t="shared" ref="F79:I79" si="9">SUM(F16:F78)</f>
        <v>40594494.799999997</v>
      </c>
      <c r="G79" s="39">
        <f t="shared" si="9"/>
        <v>44869447.230000012</v>
      </c>
      <c r="H79" s="39">
        <f t="shared" si="9"/>
        <v>43613593.07</v>
      </c>
      <c r="I79" s="39">
        <f t="shared" si="9"/>
        <v>47448204.07</v>
      </c>
      <c r="J79" s="39">
        <f>+J15+J21+J31+J41+J49+J57+J67+J72+J75</f>
        <v>254415543.69999996</v>
      </c>
    </row>
    <row r="80" spans="1:10" ht="15" thickTop="1" x14ac:dyDescent="0.3">
      <c r="A80" s="8"/>
      <c r="B80" s="18"/>
      <c r="C80" s="19"/>
      <c r="D80" s="12"/>
      <c r="E80" s="11"/>
      <c r="F80" s="11"/>
      <c r="G80" s="11"/>
      <c r="H80" s="11"/>
      <c r="I80" s="11"/>
      <c r="J80" s="11"/>
    </row>
    <row r="81" spans="1:10" x14ac:dyDescent="0.3">
      <c r="A81" s="21" t="s">
        <v>68</v>
      </c>
      <c r="B81" s="22"/>
      <c r="C81" s="20"/>
      <c r="D81" s="23"/>
      <c r="E81" s="23"/>
      <c r="F81" s="23"/>
      <c r="G81" s="23"/>
      <c r="H81" s="23"/>
      <c r="I81" s="23"/>
      <c r="J81" s="33"/>
    </row>
    <row r="82" spans="1:10" ht="24.9" customHeight="1" x14ac:dyDescent="0.3">
      <c r="A82" s="21" t="s">
        <v>69</v>
      </c>
      <c r="B82" s="48">
        <f>+B83+B84</f>
        <v>0</v>
      </c>
      <c r="C82" s="40"/>
      <c r="D82" s="41"/>
      <c r="E82" s="42"/>
      <c r="F82" s="42"/>
      <c r="G82" s="42"/>
      <c r="H82" s="42"/>
      <c r="I82" s="42"/>
      <c r="J82" s="48">
        <f>+J83+J84</f>
        <v>0</v>
      </c>
    </row>
    <row r="83" spans="1:10" ht="24.9" customHeight="1" x14ac:dyDescent="0.3">
      <c r="A83" s="14" t="s">
        <v>70</v>
      </c>
      <c r="B83" s="35">
        <v>0</v>
      </c>
      <c r="C83" s="38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7">
        <f>+D83+E83+F83+G83+H83+I83</f>
        <v>0</v>
      </c>
    </row>
    <row r="84" spans="1:10" ht="24.9" customHeight="1" x14ac:dyDescent="0.3">
      <c r="A84" s="14" t="s">
        <v>71</v>
      </c>
      <c r="B84" s="35">
        <v>0</v>
      </c>
      <c r="C84" s="38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7">
        <f>+D84+E84+F84+G84+H84+I84</f>
        <v>0</v>
      </c>
    </row>
    <row r="85" spans="1:10" x14ac:dyDescent="0.3">
      <c r="A85" s="21" t="s">
        <v>72</v>
      </c>
      <c r="B85" s="48">
        <f>+B86+B87</f>
        <v>0</v>
      </c>
      <c r="C85" s="40"/>
      <c r="D85" s="41"/>
      <c r="E85" s="42"/>
      <c r="F85" s="42"/>
      <c r="G85" s="42"/>
      <c r="H85" s="42"/>
      <c r="I85" s="42"/>
      <c r="J85" s="48">
        <f>+J86+J87</f>
        <v>0</v>
      </c>
    </row>
    <row r="86" spans="1:10" ht="24.9" customHeight="1" x14ac:dyDescent="0.3">
      <c r="A86" s="14" t="s">
        <v>73</v>
      </c>
      <c r="B86" s="35">
        <v>0</v>
      </c>
      <c r="C86" s="38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7">
        <f>+D86+E86+F86+G86+H86+I86</f>
        <v>0</v>
      </c>
    </row>
    <row r="87" spans="1:10" ht="24.9" customHeight="1" x14ac:dyDescent="0.3">
      <c r="A87" s="14" t="s">
        <v>74</v>
      </c>
      <c r="B87" s="35">
        <v>0</v>
      </c>
      <c r="C87" s="38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7">
        <f>+D87+E87+F87+G87+H87+I87</f>
        <v>0</v>
      </c>
    </row>
    <row r="88" spans="1:10" ht="24.9" customHeight="1" x14ac:dyDescent="0.3">
      <c r="A88" s="21" t="s">
        <v>75</v>
      </c>
      <c r="B88" s="48">
        <f>+B89</f>
        <v>0</v>
      </c>
      <c r="C88" s="40"/>
      <c r="D88" s="41"/>
      <c r="E88" s="42"/>
      <c r="F88" s="42"/>
      <c r="G88" s="42"/>
      <c r="H88" s="42"/>
      <c r="I88" s="42"/>
      <c r="J88" s="48">
        <f>+J89</f>
        <v>0</v>
      </c>
    </row>
    <row r="89" spans="1:10" ht="24.9" customHeight="1" x14ac:dyDescent="0.3">
      <c r="A89" s="14" t="s">
        <v>76</v>
      </c>
      <c r="B89" s="35">
        <v>0</v>
      </c>
      <c r="C89" s="38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50">
        <f>+D89+E89+F89+G89+H89+I89</f>
        <v>0</v>
      </c>
    </row>
    <row r="90" spans="1:10" x14ac:dyDescent="0.3">
      <c r="A90" s="15" t="s">
        <v>77</v>
      </c>
      <c r="B90" s="43">
        <f>+B82+B85+B88</f>
        <v>0</v>
      </c>
      <c r="C90" s="43">
        <f t="shared" ref="C90:I90" si="10">+C83+C84+C86+C87+C89</f>
        <v>0</v>
      </c>
      <c r="D90" s="43">
        <f t="shared" si="10"/>
        <v>0</v>
      </c>
      <c r="E90" s="43">
        <f t="shared" si="10"/>
        <v>0</v>
      </c>
      <c r="F90" s="43">
        <f t="shared" si="10"/>
        <v>0</v>
      </c>
      <c r="G90" s="43">
        <f t="shared" si="10"/>
        <v>0</v>
      </c>
      <c r="H90" s="43">
        <f t="shared" si="10"/>
        <v>0</v>
      </c>
      <c r="I90" s="43">
        <f t="shared" si="10"/>
        <v>0</v>
      </c>
      <c r="J90" s="43">
        <f>+J82+J85+J88</f>
        <v>0</v>
      </c>
    </row>
    <row r="91" spans="1:10" x14ac:dyDescent="0.3">
      <c r="B91" s="19"/>
      <c r="D91" s="16"/>
      <c r="E91" s="16"/>
      <c r="F91" s="16"/>
      <c r="G91" s="16"/>
      <c r="H91" s="16"/>
      <c r="I91" s="16"/>
      <c r="J91" s="16"/>
    </row>
    <row r="92" spans="1:10" ht="27" thickBot="1" x14ac:dyDescent="0.35">
      <c r="A92" s="25" t="s">
        <v>78</v>
      </c>
      <c r="B92" s="17">
        <f>+B79+B90</f>
        <v>649454641</v>
      </c>
      <c r="C92" s="17">
        <f>+C79+C90</f>
        <v>0</v>
      </c>
      <c r="D92" s="17">
        <f t="shared" ref="D92:I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>+I79+I90</f>
        <v>47448204.07</v>
      </c>
      <c r="J92" s="17">
        <f>+J79+J90</f>
        <v>254415543.69999996</v>
      </c>
    </row>
    <row r="93" spans="1:10" ht="15" thickTop="1" x14ac:dyDescent="0.3">
      <c r="A93" s="51" t="s">
        <v>101</v>
      </c>
      <c r="B93" s="19"/>
    </row>
    <row r="94" spans="1:10" x14ac:dyDescent="0.3">
      <c r="A94" s="52" t="s">
        <v>82</v>
      </c>
      <c r="B94" s="19"/>
      <c r="I94" s="7"/>
    </row>
    <row r="95" spans="1:10" x14ac:dyDescent="0.3">
      <c r="A95" s="52" t="s">
        <v>83</v>
      </c>
      <c r="F95" s="28"/>
      <c r="G95" s="28"/>
      <c r="H95" s="28"/>
      <c r="I95" s="28"/>
    </row>
    <row r="96" spans="1:10" x14ac:dyDescent="0.3">
      <c r="A96" s="52" t="s">
        <v>85</v>
      </c>
      <c r="F96" s="28"/>
      <c r="G96" s="28"/>
      <c r="H96" s="28"/>
      <c r="I96" s="28"/>
    </row>
    <row r="97" spans="1:10" x14ac:dyDescent="0.3">
      <c r="A97" s="52" t="s">
        <v>86</v>
      </c>
      <c r="F97" s="28"/>
      <c r="G97" s="53"/>
      <c r="H97" s="53"/>
      <c r="I97" s="53"/>
      <c r="J97" s="53"/>
    </row>
    <row r="98" spans="1:10" x14ac:dyDescent="0.3">
      <c r="A98" s="52" t="s">
        <v>87</v>
      </c>
      <c r="G98" s="54" t="s">
        <v>96</v>
      </c>
      <c r="H98" s="54"/>
      <c r="I98" s="54"/>
      <c r="J98" s="54"/>
    </row>
    <row r="99" spans="1:10" x14ac:dyDescent="0.3">
      <c r="A99" s="52" t="s">
        <v>102</v>
      </c>
      <c r="B99" s="20"/>
      <c r="C99" s="30"/>
      <c r="D99" s="28"/>
      <c r="G99" s="55" t="s">
        <v>92</v>
      </c>
      <c r="H99" s="55"/>
      <c r="I99" s="55"/>
      <c r="J99" s="55"/>
    </row>
    <row r="100" spans="1:10" x14ac:dyDescent="0.3">
      <c r="A100" s="52"/>
      <c r="B100" s="20"/>
      <c r="C100" s="30"/>
      <c r="D100" s="28"/>
      <c r="G100" s="55" t="s">
        <v>91</v>
      </c>
      <c r="H100" s="55"/>
      <c r="I100" s="55"/>
      <c r="J100" s="55"/>
    </row>
    <row r="101" spans="1:10" x14ac:dyDescent="0.3">
      <c r="A101" s="52"/>
      <c r="B101" s="20"/>
      <c r="C101" s="30"/>
      <c r="D101" s="28"/>
    </row>
    <row r="102" spans="1:10" x14ac:dyDescent="0.3">
      <c r="A102" s="52"/>
      <c r="B102" s="20"/>
      <c r="C102" s="30"/>
      <c r="D102" s="28"/>
    </row>
    <row r="103" spans="1:10" x14ac:dyDescent="0.3">
      <c r="A103" s="52"/>
      <c r="B103" s="20"/>
      <c r="C103" s="30"/>
      <c r="D103" s="28"/>
    </row>
    <row r="104" spans="1:10" x14ac:dyDescent="0.3">
      <c r="B104" s="26"/>
      <c r="C104" s="26"/>
    </row>
    <row r="105" spans="1:10" x14ac:dyDescent="0.3">
      <c r="B105" s="27"/>
      <c r="C105" s="27"/>
    </row>
    <row r="106" spans="1:10" x14ac:dyDescent="0.3">
      <c r="B106" s="27"/>
      <c r="C106" s="27"/>
    </row>
    <row r="107" spans="1:10" x14ac:dyDescent="0.3">
      <c r="B107" s="19"/>
    </row>
    <row r="108" spans="1:10" x14ac:dyDescent="0.3">
      <c r="B108" s="19"/>
    </row>
    <row r="109" spans="1:10" x14ac:dyDescent="0.3">
      <c r="B109" s="19"/>
    </row>
    <row r="110" spans="1:10" x14ac:dyDescent="0.3">
      <c r="B110" s="19"/>
    </row>
    <row r="112" spans="1:10" x14ac:dyDescent="0.3">
      <c r="B112" s="54"/>
      <c r="C112" s="54"/>
      <c r="D112" s="54"/>
    </row>
    <row r="113" spans="2:4" x14ac:dyDescent="0.3">
      <c r="B113" s="55"/>
      <c r="C113" s="55"/>
      <c r="D113" s="55"/>
    </row>
    <row r="114" spans="2:4" x14ac:dyDescent="0.3">
      <c r="B114" s="55"/>
      <c r="C114" s="55"/>
      <c r="D114" s="55"/>
    </row>
    <row r="214" spans="10:10" x14ac:dyDescent="0.3">
      <c r="J214" s="7"/>
    </row>
  </sheetData>
  <mergeCells count="13">
    <mergeCell ref="B112:D112"/>
    <mergeCell ref="B113:D113"/>
    <mergeCell ref="B114:D114"/>
    <mergeCell ref="D12:I12"/>
    <mergeCell ref="G98:J98"/>
    <mergeCell ref="G99:J99"/>
    <mergeCell ref="G100:J100"/>
    <mergeCell ref="A14:J14"/>
    <mergeCell ref="A6:J6"/>
    <mergeCell ref="A7:J7"/>
    <mergeCell ref="A8:J8"/>
    <mergeCell ref="A9:J9"/>
    <mergeCell ref="A10:J10"/>
  </mergeCells>
  <pageMargins left="0.23622047244094491" right="3.937007874015748E-2" top="0.15748031496062992" bottom="0.15748031496062992" header="0.31496062992125984" footer="0.31496062992125984"/>
  <pageSetup paperSize="5" scale="99" orientation="landscape" r:id="rId1"/>
  <colBreaks count="1" manualBreakCount="1">
    <brk id="10" max="1048575" man="1"/>
  </colBreaks>
  <ignoredErrors>
    <ignoredError sqref="J67 J49 J31 J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Ejecucion Presupt</cp:lastModifiedBy>
  <cp:lastPrinted>2022-07-11T02:54:43Z</cp:lastPrinted>
  <dcterms:created xsi:type="dcterms:W3CDTF">2018-04-17T18:57:16Z</dcterms:created>
  <dcterms:modified xsi:type="dcterms:W3CDTF">2022-07-11T02:55:53Z</dcterms:modified>
</cp:coreProperties>
</file>