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rcos Cabral\OneDrive - DIGEGA Direccion General de Ganadería DIGEGA\1 A OIA DIGEGA MC  (OF. LIBRE ACCESO A LA INFORMACION\DOCUMENTACION QUE SE DEBE SUBIR AL PORTAL DE DIGEGA\2025\3 Marzo\"/>
    </mc:Choice>
  </mc:AlternateContent>
  <xr:revisionPtr revIDLastSave="0" documentId="8_{F0996E43-9977-4438-A38F-BEF641CBA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1" l="1"/>
  <c r="O91" i="1" l="1"/>
  <c r="N91" i="1"/>
  <c r="O76" i="1"/>
  <c r="N76" i="1"/>
  <c r="O73" i="1"/>
  <c r="N73" i="1"/>
  <c r="O68" i="1"/>
  <c r="N68" i="1"/>
  <c r="O58" i="1"/>
  <c r="N58" i="1"/>
  <c r="O50" i="1"/>
  <c r="N50" i="1"/>
  <c r="O42" i="1"/>
  <c r="N42" i="1"/>
  <c r="M42" i="1"/>
  <c r="K76" i="1" l="1"/>
  <c r="I58" i="1" l="1"/>
  <c r="G86" i="1" l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N80" i="1" s="1"/>
  <c r="N93" i="1" s="1"/>
  <c r="O16" i="1"/>
  <c r="C42" i="1"/>
  <c r="D42" i="1"/>
  <c r="E42" i="1"/>
  <c r="F42" i="1"/>
  <c r="G42" i="1"/>
  <c r="H42" i="1"/>
  <c r="I42" i="1"/>
  <c r="J42" i="1"/>
  <c r="K42" i="1"/>
  <c r="L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L76" i="1"/>
  <c r="M76" i="1"/>
  <c r="C16" i="1"/>
  <c r="F16" i="1"/>
  <c r="G16" i="1"/>
  <c r="H16" i="1"/>
  <c r="I16" i="1"/>
  <c r="J16" i="1"/>
  <c r="K16" i="1"/>
  <c r="L16" i="1"/>
  <c r="M16" i="1"/>
  <c r="B73" i="1"/>
  <c r="B68" i="1"/>
  <c r="B58" i="1"/>
  <c r="B50" i="1"/>
  <c r="B42" i="1"/>
  <c r="B32" i="1"/>
  <c r="B22" i="1"/>
  <c r="B16" i="1"/>
  <c r="M80" i="1" l="1"/>
  <c r="L80" i="1"/>
  <c r="O80" i="1"/>
  <c r="O93" i="1" s="1"/>
  <c r="B80" i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F91" i="1"/>
  <c r="E91" i="1"/>
  <c r="E89" i="1" s="1"/>
  <c r="D91" i="1"/>
  <c r="C91" i="1"/>
  <c r="P90" i="1"/>
  <c r="P89" i="1" s="1"/>
  <c r="B89" i="1"/>
  <c r="P88" i="1"/>
  <c r="P87" i="1"/>
  <c r="B86" i="1"/>
  <c r="P85" i="1"/>
  <c r="P84" i="1"/>
  <c r="P83" i="1" s="1"/>
  <c r="B83" i="1"/>
  <c r="E93" i="1"/>
  <c r="D93" i="1" l="1"/>
  <c r="D89" i="1"/>
  <c r="C93" i="1"/>
  <c r="C89" i="1"/>
  <c r="G93" i="1"/>
  <c r="G89" i="1"/>
  <c r="P86" i="1"/>
  <c r="P91" i="1" s="1"/>
  <c r="P93" i="1" s="1"/>
  <c r="F93" i="1"/>
  <c r="F89" i="1"/>
  <c r="B91" i="1"/>
  <c r="B93" i="1" s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<sst xmlns="http://schemas.openxmlformats.org/spreadsheetml/2006/main" count="108" uniqueCount="108">
  <si>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</si>
  <si>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</si>
  <si>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</si>
  <si>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</si>
  <si>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</si>
  <si>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</si>
  <si>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</si>
  <si>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</si>
  <si>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</si>
  <si>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</si>
  <si>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</si>
  <si>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</si>
  <si>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</si>
  <si>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</si>
  <si>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</si>
  <si>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</si>
  <si>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</si>
  <si>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</si>
  <si>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</si>
  <si>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</si>
  <si>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</si>
  <si>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</si>
  <si>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</si>
  <si>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</si>
  <si>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</si>
  <si>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</si>
  <si>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</si>
  <si>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</si>
  <si>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</si>
  <si>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</si>
  <si>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</si>
  <si>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</si>
  <si>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</si>
  <si>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</si>
  <si>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</si>
  <si>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</si>
  <si>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</si>
  <si>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</si>
  <si>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</si>
  <si>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</si>
  <si>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</si>
  <si>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</si>
  <si>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</si>
  <si>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</si>
  <si>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</si>
  <si>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</si>
  <si>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</si>
  <si>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</si>
  <si>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</si>
  <si>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</si>
  <si>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</si>
  <si>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</si>
  <si>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</si>
  <si>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</si>
  <si>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</si>
  <si>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</si>
  <si>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</si>
  <si>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</si>
  <si>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</si>
  <si>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</si>
  <si>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</si>
  <si>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</si>
  <si>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</si>
  <si>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</si>
  <si>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</si>
  <si>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</si>
  <si>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</si>
  <si>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</si>
  <si>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</si>
  <si>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</si>
  <si>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</si>
  <si>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</si>
  <si>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</si>
  <si>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</si>
  <si>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</si>
  <si>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</si>
  <si>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</si>
  <si>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</si>
  <si>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</si>
  <si>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</si>
  <si>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</si>
  <si>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</si>
  <si>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</si>
  <si>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</si>
  <si>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</si>
  <si>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</si>
  <si>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</si>
  <si>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</si>
  <si>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</si>
  <si>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</si>
  <si>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</si>
  <si>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</si>
  <si>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</si>
  <si>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</si>
  <si>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</si>
  <si>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</si>
  <si>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</si>
  <si>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</si>
  <si>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</si>
  <si>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</si>
  <si>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</si>
  <si>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</si>
  <si>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</si>
  <si>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</si>
  <si>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</si>
  <si>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</si>
  <si>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 xml:space="preserve">Noviembre 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</si>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</sst>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Font="1" applyAlignment="1">
      <alignment horizontal="right" vertical="center" wrapText="1"/>
    </xf>
    <xf numFmtId="164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64" fontId="9" fillId="0" borderId="0" xfId="1" applyFont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164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164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164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164" fontId="0" fillId="0" borderId="0" xfId="1" applyFont="1"/>
    <xf numFmtId="164" fontId="3" fillId="0" borderId="0" xfId="1" applyFont="1"/>
    <xf numFmtId="164" fontId="4" fillId="0" borderId="0" xfId="1" applyFont="1" applyAlignment="1">
      <alignment horizontal="center"/>
    </xf>
    <xf numFmtId="164" fontId="8" fillId="2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7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64" fontId="3" fillId="0" borderId="1" xfId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right" vertical="center"/>
    </xf>
    <xf numFmtId="164" fontId="0" fillId="0" borderId="1" xfId="1" applyFont="1" applyBorder="1"/>
    <xf numFmtId="164" fontId="7" fillId="0" borderId="0" xfId="1" applyFont="1" applyAlignment="1">
      <alignment vertical="center" wrapText="1"/>
    </xf>
    <xf numFmtId="164" fontId="6" fillId="3" borderId="6" xfId="1" applyFont="1" applyFill="1" applyBorder="1" applyAlignment="1">
      <alignment horizontal="right" vertical="center" wrapText="1"/>
    </xf>
    <xf numFmtId="164" fontId="0" fillId="0" borderId="0" xfId="1" applyFont="1" applyAlignment="1">
      <alignment vertical="center" wrapText="1"/>
    </xf>
    <xf numFmtId="164" fontId="2" fillId="0" borderId="0" xfId="1" applyFont="1" applyAlignment="1">
      <alignment vertical="center" wrapText="1"/>
    </xf>
    <xf numFmtId="164" fontId="7" fillId="0" borderId="0" xfId="1" applyFont="1" applyBorder="1" applyAlignment="1">
      <alignment horizontal="right" vertical="center"/>
    </xf>
    <xf numFmtId="164" fontId="3" fillId="0" borderId="0" xfId="1" applyFont="1" applyBorder="1" applyAlignment="1">
      <alignment horizontal="right" vertical="center"/>
    </xf>
    <xf numFmtId="164" fontId="3" fillId="0" borderId="1" xfId="1" applyFont="1" applyBorder="1" applyAlignment="1">
      <alignment vertical="center" wrapText="1"/>
    </xf>
    <xf numFmtId="164" fontId="6" fillId="3" borderId="1" xfId="1" applyFont="1" applyFill="1" applyBorder="1" applyAlignment="1">
      <alignment vertical="center" wrapText="1"/>
    </xf>
    <xf numFmtId="164" fontId="6" fillId="0" borderId="0" xfId="1" applyFont="1" applyAlignment="1">
      <alignment horizontal="center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562442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6"/>
  <sheetViews>
    <sheetView tabSelected="1" zoomScale="120" zoomScaleNormal="120" workbookViewId="0">
      <selection activeCell="C80" sqref="C80"/>
    </sheetView>
  </sheetViews>
  <sheetFormatPr baseColWidth="10" defaultRowHeight="15" x14ac:dyDescent="0.25"/>
  <cols>
    <col min="1" max="1" width="38.5703125" customWidth="1"/>
    <col min="2" max="2" width="16.85546875" style="36" customWidth="1"/>
    <col min="3" max="3" width="17.7109375" style="36" customWidth="1"/>
    <col min="4" max="7" width="15.7109375" style="36" customWidth="1"/>
    <col min="8" max="8" width="14.85546875" customWidth="1"/>
    <col min="9" max="9" width="16" customWidth="1"/>
    <col min="10" max="10" width="15.42578125" customWidth="1"/>
    <col min="11" max="11" width="15.5703125" customWidth="1"/>
    <col min="12" max="12" width="14.85546875" customWidth="1"/>
    <col min="13" max="14" width="15.28515625" customWidth="1"/>
    <col min="15" max="15" width="15.7109375" customWidth="1"/>
    <col min="16" max="16" width="16.85546875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15.75" x14ac:dyDescent="0.25">
      <c r="A8" s="64" t="s">
        <v>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ht="15.75" x14ac:dyDescent="0.25">
      <c r="A9" s="64" t="s">
        <v>107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6" ht="15.75" x14ac:dyDescent="0.25">
      <c r="A10" s="64" t="s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5.75" x14ac:dyDescent="0.25">
      <c r="A11" s="65" t="s">
        <v>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62" t="s">
        <v>4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106</v>
      </c>
      <c r="O14" s="5" t="s">
        <v>105</v>
      </c>
      <c r="P14" s="6" t="s">
        <v>18</v>
      </c>
    </row>
    <row r="15" spans="1:16" x14ac:dyDescent="0.25">
      <c r="A15" s="59" t="s">
        <v>19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7" t="s">
        <v>20</v>
      </c>
      <c r="B16" s="41">
        <f>B17+B18+B19+B20+B21</f>
        <v>534480055</v>
      </c>
      <c r="C16" s="14">
        <f t="shared" ref="C16:M16" si="0">C17+C18+C19+C20+C21</f>
        <v>84116000</v>
      </c>
      <c r="D16" s="41">
        <f>D17+D18+D19+D20+D21</f>
        <v>44056239.990000002</v>
      </c>
      <c r="E16" s="41">
        <f>E17+E18+E19+E20+E21</f>
        <v>44287968.700000003</v>
      </c>
      <c r="F16" s="41">
        <f>F17+F18+F19+F20+F21</f>
        <v>43391373.780000009</v>
      </c>
      <c r="G16" s="41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131735582.47</v>
      </c>
    </row>
    <row r="17" spans="1:16" x14ac:dyDescent="0.25">
      <c r="A17" s="10" t="s">
        <v>21</v>
      </c>
      <c r="B17" s="42">
        <v>410707868</v>
      </c>
      <c r="C17" s="42">
        <v>77302652</v>
      </c>
      <c r="D17" s="43">
        <v>38338226.390000001</v>
      </c>
      <c r="E17" s="43">
        <v>38021017.140000001</v>
      </c>
      <c r="F17" s="43">
        <v>37159008.340000004</v>
      </c>
      <c r="G17" s="44"/>
      <c r="H17" s="44"/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113518251.87</v>
      </c>
    </row>
    <row r="18" spans="1:16" x14ac:dyDescent="0.25">
      <c r="A18" s="10" t="s">
        <v>22</v>
      </c>
      <c r="B18" s="42">
        <v>65813759</v>
      </c>
      <c r="C18" s="45">
        <v>0</v>
      </c>
      <c r="D18" s="43">
        <v>0</v>
      </c>
      <c r="E18" s="43">
        <v>630222.81000000006</v>
      </c>
      <c r="F18" s="43">
        <v>532588.99</v>
      </c>
      <c r="G18" s="44"/>
      <c r="H18" s="43">
        <v>0</v>
      </c>
      <c r="I18" s="12"/>
      <c r="J18" s="12"/>
      <c r="K18" s="43">
        <v>0</v>
      </c>
      <c r="L18" s="43">
        <v>0</v>
      </c>
      <c r="M18" s="12"/>
      <c r="N18" s="43">
        <v>0</v>
      </c>
      <c r="O18" s="12"/>
      <c r="P18" s="9">
        <f>D18+E18+F18+G18+H18+I18+J18+K18+L18+M18+N18+O18</f>
        <v>1162811.8</v>
      </c>
    </row>
    <row r="19" spans="1:16" ht="24" x14ac:dyDescent="0.25">
      <c r="A19" s="10" t="s">
        <v>23</v>
      </c>
      <c r="B19" s="42">
        <v>200000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43">
        <v>0</v>
      </c>
      <c r="J19" s="12"/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9">
        <f t="shared" si="3"/>
        <v>0</v>
      </c>
    </row>
    <row r="21" spans="1:16" ht="24" x14ac:dyDescent="0.25">
      <c r="A21" s="10" t="s">
        <v>25</v>
      </c>
      <c r="B21" s="42">
        <v>57758428</v>
      </c>
      <c r="C21" s="45">
        <v>6813348</v>
      </c>
      <c r="D21" s="43">
        <v>5718013.5999999996</v>
      </c>
      <c r="E21" s="43">
        <v>5636728.75</v>
      </c>
      <c r="F21" s="43">
        <v>5699776.4500000002</v>
      </c>
      <c r="G21" s="44"/>
      <c r="H21" s="12"/>
      <c r="I21" s="12"/>
      <c r="J21" s="12"/>
      <c r="K21" s="12"/>
      <c r="L21" s="12"/>
      <c r="M21" s="12"/>
      <c r="N21" s="12"/>
      <c r="O21" s="12"/>
      <c r="P21" s="9">
        <f t="shared" si="3"/>
        <v>17054518.800000001</v>
      </c>
    </row>
    <row r="22" spans="1:16" x14ac:dyDescent="0.25">
      <c r="A22" s="56" t="s">
        <v>26</v>
      </c>
      <c r="B22" s="57">
        <f>B23+B24+B25+B26+B27+B28+B29+B30+B31</f>
        <v>46581395</v>
      </c>
      <c r="C22" s="55">
        <f t="shared" ref="C22:O22" si="4">C23+C24+C25+C26+C27+C28+C29+C30+C31</f>
        <v>52295000</v>
      </c>
      <c r="D22" s="57">
        <f>D23+D24+D25+D26+D27+D28+D29+D30+D31</f>
        <v>3384161.44</v>
      </c>
      <c r="E22" s="57">
        <f>E23+E24+E25+E26+E27+E28+E29+E30+E31</f>
        <v>3710416.17</v>
      </c>
      <c r="F22" s="57">
        <f t="shared" si="4"/>
        <v>3533977.7900000005</v>
      </c>
      <c r="G22" s="57">
        <f t="shared" si="4"/>
        <v>0</v>
      </c>
      <c r="H22" s="55">
        <f t="shared" si="4"/>
        <v>0</v>
      </c>
      <c r="I22" s="55">
        <f t="shared" si="4"/>
        <v>0</v>
      </c>
      <c r="J22" s="55">
        <f t="shared" si="4"/>
        <v>0</v>
      </c>
      <c r="K22" s="55">
        <f t="shared" si="4"/>
        <v>0</v>
      </c>
      <c r="L22" s="55">
        <f t="shared" si="4"/>
        <v>0</v>
      </c>
      <c r="M22" s="55">
        <f t="shared" si="4"/>
        <v>0</v>
      </c>
      <c r="N22" s="55">
        <f t="shared" si="4"/>
        <v>0</v>
      </c>
      <c r="O22" s="55">
        <f t="shared" si="4"/>
        <v>0</v>
      </c>
      <c r="P22" s="9">
        <f t="shared" si="3"/>
        <v>10628555.4</v>
      </c>
    </row>
    <row r="23" spans="1:16" x14ac:dyDescent="0.25">
      <c r="A23" s="10" t="s">
        <v>27</v>
      </c>
      <c r="B23" s="42">
        <v>21655395</v>
      </c>
      <c r="C23" s="45">
        <v>0</v>
      </c>
      <c r="D23" s="43">
        <v>1905835.14</v>
      </c>
      <c r="E23" s="43">
        <v>746427.45</v>
      </c>
      <c r="F23" s="43">
        <v>619678.14</v>
      </c>
      <c r="G23" s="44"/>
      <c r="H23" s="12"/>
      <c r="I23" s="12"/>
      <c r="J23" s="12"/>
      <c r="K23" s="12"/>
      <c r="L23" s="12"/>
      <c r="M23" s="12"/>
      <c r="N23" s="12"/>
      <c r="O23" s="12"/>
      <c r="P23" s="9">
        <f t="shared" si="3"/>
        <v>3271940.73</v>
      </c>
    </row>
    <row r="24" spans="1:16" ht="24" x14ac:dyDescent="0.25">
      <c r="A24" s="10" t="s">
        <v>28</v>
      </c>
      <c r="B24" s="42">
        <v>650000</v>
      </c>
      <c r="C24" s="45">
        <v>0</v>
      </c>
      <c r="D24" s="43">
        <v>134122.76</v>
      </c>
      <c r="E24" s="44">
        <v>0</v>
      </c>
      <c r="F24" s="43">
        <v>261570.6</v>
      </c>
      <c r="G24" s="44"/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12"/>
      <c r="O24" s="43">
        <v>0</v>
      </c>
      <c r="P24" s="9">
        <f t="shared" si="3"/>
        <v>395693.36</v>
      </c>
    </row>
    <row r="25" spans="1:16" x14ac:dyDescent="0.25">
      <c r="A25" s="10" t="s">
        <v>29</v>
      </c>
      <c r="B25" s="42">
        <v>2728000</v>
      </c>
      <c r="C25" s="45">
        <v>2790000</v>
      </c>
      <c r="D25" s="43">
        <v>0</v>
      </c>
      <c r="E25" s="44">
        <v>1382733.36</v>
      </c>
      <c r="F25" s="44">
        <v>115500</v>
      </c>
      <c r="G25" s="44">
        <v>0</v>
      </c>
      <c r="H25" s="43">
        <v>0</v>
      </c>
      <c r="I25" s="12"/>
      <c r="J25" s="12"/>
      <c r="K25" s="12"/>
      <c r="L25" s="12"/>
      <c r="M25" s="12"/>
      <c r="N25" s="43">
        <v>0</v>
      </c>
      <c r="O25" s="12"/>
      <c r="P25" s="9">
        <f t="shared" si="3"/>
        <v>1498233.36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/>
      <c r="I26" s="43">
        <v>0</v>
      </c>
      <c r="J26" s="12"/>
      <c r="K26" s="43">
        <v>0</v>
      </c>
      <c r="L26" s="43">
        <v>0</v>
      </c>
      <c r="M26" s="43">
        <v>0</v>
      </c>
      <c r="N26" s="43">
        <v>0</v>
      </c>
      <c r="O26" s="12"/>
      <c r="P26" s="9">
        <f t="shared" si="3"/>
        <v>0</v>
      </c>
    </row>
    <row r="27" spans="1:16" x14ac:dyDescent="0.25">
      <c r="A27" s="10" t="s">
        <v>31</v>
      </c>
      <c r="B27" s="42">
        <v>2608000</v>
      </c>
      <c r="C27" s="45">
        <v>5300000</v>
      </c>
      <c r="D27" s="43">
        <v>389330.34</v>
      </c>
      <c r="E27" s="44">
        <v>258652.36</v>
      </c>
      <c r="F27" s="44">
        <v>278300.90000000002</v>
      </c>
      <c r="G27" s="44"/>
      <c r="H27" s="12"/>
      <c r="I27" s="12"/>
      <c r="J27" s="12"/>
      <c r="K27" s="12"/>
      <c r="L27" s="43">
        <v>0</v>
      </c>
      <c r="M27" s="12"/>
      <c r="N27" s="43">
        <v>0</v>
      </c>
      <c r="O27" s="12"/>
      <c r="P27" s="9">
        <f t="shared" si="3"/>
        <v>926283.6</v>
      </c>
    </row>
    <row r="28" spans="1:16" x14ac:dyDescent="0.25">
      <c r="A28" s="10" t="s">
        <v>32</v>
      </c>
      <c r="B28" s="42">
        <v>8650000</v>
      </c>
      <c r="C28" s="45">
        <v>0</v>
      </c>
      <c r="D28" s="43">
        <v>385220.93</v>
      </c>
      <c r="E28" s="44">
        <v>0</v>
      </c>
      <c r="F28" s="44">
        <v>0</v>
      </c>
      <c r="G28" s="44">
        <v>0</v>
      </c>
      <c r="H28" s="12"/>
      <c r="I28" s="43">
        <v>0</v>
      </c>
      <c r="J28" s="12"/>
      <c r="K28" s="12"/>
      <c r="L28" s="43">
        <v>0</v>
      </c>
      <c r="M28" s="43">
        <v>0</v>
      </c>
      <c r="N28" s="43">
        <v>0</v>
      </c>
      <c r="O28" s="43">
        <v>0</v>
      </c>
      <c r="P28" s="9">
        <f t="shared" si="3"/>
        <v>385220.93</v>
      </c>
    </row>
    <row r="29" spans="1:16" ht="36" x14ac:dyDescent="0.25">
      <c r="A29" s="10" t="s">
        <v>33</v>
      </c>
      <c r="B29" s="42">
        <v>6340000</v>
      </c>
      <c r="C29" s="58">
        <v>0</v>
      </c>
      <c r="D29" s="43">
        <v>27078.87</v>
      </c>
      <c r="E29" s="44">
        <v>1322603</v>
      </c>
      <c r="F29" s="44">
        <v>904218.55</v>
      </c>
      <c r="G29" s="44">
        <v>0</v>
      </c>
      <c r="H29" s="12"/>
      <c r="I29" s="12"/>
      <c r="J29" s="12"/>
      <c r="K29" s="12"/>
      <c r="L29" s="12"/>
      <c r="M29" s="12"/>
      <c r="N29" s="12"/>
      <c r="O29" s="12"/>
      <c r="P29" s="9">
        <f t="shared" si="3"/>
        <v>2253900.42</v>
      </c>
    </row>
    <row r="30" spans="1:16" ht="24" x14ac:dyDescent="0.25">
      <c r="A30" s="10" t="s">
        <v>34</v>
      </c>
      <c r="B30" s="42">
        <v>2200000</v>
      </c>
      <c r="C30" s="58">
        <v>44205000</v>
      </c>
      <c r="D30" s="43">
        <v>542573.4</v>
      </c>
      <c r="E30" s="44">
        <v>0</v>
      </c>
      <c r="F30" s="44">
        <v>1313763.6000000001</v>
      </c>
      <c r="G30" s="44"/>
      <c r="H30" s="12"/>
      <c r="I30" s="12"/>
      <c r="J30" s="12"/>
      <c r="K30" s="12"/>
      <c r="L30" s="12"/>
      <c r="M30" s="12"/>
      <c r="N30" s="12"/>
      <c r="O30" s="12"/>
      <c r="P30" s="9">
        <f t="shared" si="3"/>
        <v>1856337</v>
      </c>
    </row>
    <row r="31" spans="1:16" ht="24" x14ac:dyDescent="0.25">
      <c r="A31" s="10" t="s">
        <v>35</v>
      </c>
      <c r="B31" s="42">
        <v>1750000</v>
      </c>
      <c r="C31" s="45">
        <v>0</v>
      </c>
      <c r="D31" s="43">
        <v>0</v>
      </c>
      <c r="E31" s="44">
        <v>0</v>
      </c>
      <c r="F31" s="44">
        <v>40946</v>
      </c>
      <c r="G31" s="44"/>
      <c r="H31" s="43">
        <v>0</v>
      </c>
      <c r="I31" s="12"/>
      <c r="J31" s="43">
        <v>0</v>
      </c>
      <c r="K31" s="12"/>
      <c r="L31" s="12"/>
      <c r="M31" s="12"/>
      <c r="N31" s="43">
        <v>0</v>
      </c>
      <c r="O31" s="12"/>
      <c r="P31" s="9">
        <f t="shared" si="3"/>
        <v>40946</v>
      </c>
    </row>
    <row r="32" spans="1:16" x14ac:dyDescent="0.25">
      <c r="A32" s="13" t="s">
        <v>36</v>
      </c>
      <c r="B32" s="46">
        <f>B33+B34+B35+B36+B37+B38+B39+B40+B41</f>
        <v>79187760</v>
      </c>
      <c r="C32" s="14">
        <f t="shared" ref="C32:O32" si="5">C33+C34+C35+C36+C37+C38+C39+C40+C41</f>
        <v>1589000</v>
      </c>
      <c r="D32" s="14">
        <f t="shared" si="5"/>
        <v>0</v>
      </c>
      <c r="E32" s="46">
        <f>E33+E34+E35+E36+E37+E38+E39+E40+E41</f>
        <v>70050</v>
      </c>
      <c r="F32" s="46">
        <f t="shared" si="5"/>
        <v>11213446.370000001</v>
      </c>
      <c r="G32" s="46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11283496.370000001</v>
      </c>
    </row>
    <row r="33" spans="1:16" ht="24" x14ac:dyDescent="0.25">
      <c r="A33" s="10" t="s">
        <v>37</v>
      </c>
      <c r="B33" s="42">
        <v>3277575</v>
      </c>
      <c r="C33" s="58">
        <v>0</v>
      </c>
      <c r="D33" s="44">
        <v>0</v>
      </c>
      <c r="E33" s="44">
        <v>70050</v>
      </c>
      <c r="F33" s="44">
        <v>171787.75</v>
      </c>
      <c r="G33" s="44"/>
      <c r="H33" s="12"/>
      <c r="I33" s="43">
        <v>0</v>
      </c>
      <c r="J33" s="12"/>
      <c r="K33" s="12"/>
      <c r="L33" s="12"/>
      <c r="M33" s="12"/>
      <c r="N33" s="12"/>
      <c r="O33" s="12"/>
      <c r="P33" s="9">
        <f t="shared" si="3"/>
        <v>241837.75</v>
      </c>
    </row>
    <row r="34" spans="1:16" x14ac:dyDescent="0.25">
      <c r="A34" s="10" t="s">
        <v>38</v>
      </c>
      <c r="B34" s="42">
        <v>683000</v>
      </c>
      <c r="C34" s="45">
        <v>0</v>
      </c>
      <c r="D34" s="44">
        <v>0</v>
      </c>
      <c r="E34" s="44">
        <v>0</v>
      </c>
      <c r="F34" s="44">
        <v>0</v>
      </c>
      <c r="G34" s="44">
        <v>0</v>
      </c>
      <c r="H34" s="43">
        <v>0</v>
      </c>
      <c r="I34" s="43">
        <v>0</v>
      </c>
      <c r="J34" s="12"/>
      <c r="K34" s="12"/>
      <c r="L34" s="43">
        <v>0</v>
      </c>
      <c r="M34" s="12"/>
      <c r="N34" s="43">
        <v>0</v>
      </c>
      <c r="O34" s="12"/>
      <c r="P34" s="9">
        <f t="shared" si="3"/>
        <v>0</v>
      </c>
    </row>
    <row r="35" spans="1:16" ht="24" x14ac:dyDescent="0.25">
      <c r="A35" s="10" t="s">
        <v>39</v>
      </c>
      <c r="B35" s="42">
        <v>2338184</v>
      </c>
      <c r="C35" s="58">
        <v>0</v>
      </c>
      <c r="D35" s="44">
        <v>0</v>
      </c>
      <c r="E35" s="44">
        <v>0</v>
      </c>
      <c r="F35" s="44">
        <v>275676.32</v>
      </c>
      <c r="G35" s="44">
        <v>0</v>
      </c>
      <c r="H35" s="43">
        <v>0</v>
      </c>
      <c r="I35" s="43">
        <v>0</v>
      </c>
      <c r="J35" s="43">
        <v>0</v>
      </c>
      <c r="K35" s="12"/>
      <c r="L35" s="12"/>
      <c r="M35" s="12"/>
      <c r="N35" s="12"/>
      <c r="O35" s="12"/>
      <c r="P35" s="9">
        <f t="shared" si="3"/>
        <v>275676.32</v>
      </c>
    </row>
    <row r="36" spans="1:16" x14ac:dyDescent="0.25">
      <c r="A36" s="10" t="s">
        <v>40</v>
      </c>
      <c r="B36" s="42">
        <v>7500000</v>
      </c>
      <c r="C36" s="45">
        <v>0</v>
      </c>
      <c r="D36" s="44">
        <v>0</v>
      </c>
      <c r="E36" s="44"/>
      <c r="F36" s="44">
        <v>292400</v>
      </c>
      <c r="G36" s="44">
        <v>0</v>
      </c>
      <c r="H36" s="43">
        <v>0</v>
      </c>
      <c r="I36" s="12"/>
      <c r="J36" s="43">
        <v>0</v>
      </c>
      <c r="K36" s="12"/>
      <c r="L36" s="12"/>
      <c r="M36" s="12"/>
      <c r="N36" s="43">
        <v>0</v>
      </c>
      <c r="O36" s="12"/>
      <c r="P36" s="9">
        <f t="shared" si="3"/>
        <v>292400</v>
      </c>
    </row>
    <row r="37" spans="1:16" ht="24" x14ac:dyDescent="0.25">
      <c r="A37" s="10" t="s">
        <v>41</v>
      </c>
      <c r="B37" s="42">
        <v>950000</v>
      </c>
      <c r="C37" s="45">
        <v>0</v>
      </c>
      <c r="D37" s="44">
        <v>0</v>
      </c>
      <c r="E37" s="44">
        <v>0</v>
      </c>
      <c r="F37" s="44">
        <v>1593</v>
      </c>
      <c r="G37" s="44">
        <v>0</v>
      </c>
      <c r="H37" s="43">
        <v>0</v>
      </c>
      <c r="I37" s="12"/>
      <c r="J37" s="12"/>
      <c r="K37" s="43">
        <v>0</v>
      </c>
      <c r="L37" s="43">
        <v>0</v>
      </c>
      <c r="M37" s="12"/>
      <c r="N37" s="43">
        <v>0</v>
      </c>
      <c r="O37" s="12"/>
      <c r="P37" s="9">
        <f t="shared" si="3"/>
        <v>1593</v>
      </c>
    </row>
    <row r="38" spans="1:16" ht="24" x14ac:dyDescent="0.25">
      <c r="A38" s="10" t="s">
        <v>42</v>
      </c>
      <c r="B38" s="42">
        <v>3299109</v>
      </c>
      <c r="C38" s="58">
        <v>1589000</v>
      </c>
      <c r="D38" s="44">
        <v>0</v>
      </c>
      <c r="E38" s="44">
        <v>0</v>
      </c>
      <c r="F38" s="44">
        <v>46020</v>
      </c>
      <c r="G38" s="44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12"/>
      <c r="N38" s="43">
        <v>0</v>
      </c>
      <c r="O38" s="12"/>
      <c r="P38" s="9">
        <f t="shared" si="3"/>
        <v>46020</v>
      </c>
    </row>
    <row r="39" spans="1:16" ht="24" x14ac:dyDescent="0.25">
      <c r="A39" s="10" t="s">
        <v>43</v>
      </c>
      <c r="B39" s="42">
        <v>45494794</v>
      </c>
      <c r="C39" s="45">
        <v>0</v>
      </c>
      <c r="D39" s="44">
        <v>0</v>
      </c>
      <c r="E39" s="44"/>
      <c r="F39" s="44">
        <v>9685969</v>
      </c>
      <c r="G39" s="44"/>
      <c r="H39" s="43">
        <v>0</v>
      </c>
      <c r="I39" s="12"/>
      <c r="J39" s="43">
        <v>0</v>
      </c>
      <c r="K39" s="12"/>
      <c r="L39" s="12"/>
      <c r="M39" s="12"/>
      <c r="N39" s="12"/>
      <c r="O39" s="12"/>
      <c r="P39" s="9">
        <f t="shared" si="3"/>
        <v>9685969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9">
        <f t="shared" si="3"/>
        <v>0</v>
      </c>
    </row>
    <row r="41" spans="1:16" x14ac:dyDescent="0.25">
      <c r="A41" s="10" t="s">
        <v>45</v>
      </c>
      <c r="B41" s="42">
        <v>15645098</v>
      </c>
      <c r="C41" s="45">
        <v>0</v>
      </c>
      <c r="D41" s="44">
        <v>0</v>
      </c>
      <c r="E41" s="44">
        <v>0</v>
      </c>
      <c r="F41" s="44">
        <v>740000.3</v>
      </c>
      <c r="G41" s="44"/>
      <c r="H41" s="12"/>
      <c r="I41" s="12"/>
      <c r="J41" s="12"/>
      <c r="K41" s="12"/>
      <c r="L41" s="12"/>
      <c r="M41" s="12"/>
      <c r="N41" s="12"/>
      <c r="O41" s="12"/>
      <c r="P41" s="9">
        <f t="shared" si="3"/>
        <v>740000.3</v>
      </c>
    </row>
    <row r="42" spans="1:16" ht="15.75" thickBot="1" x14ac:dyDescent="0.3">
      <c r="A42" s="13" t="s">
        <v>46</v>
      </c>
      <c r="B42" s="14">
        <f>B43+B44+B45+B47+B46+B48+B49</f>
        <v>800000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>
        <f>N43+N44+N45+N46+N47+N48+N49</f>
        <v>0</v>
      </c>
      <c r="O42" s="14">
        <f>O43+O44+O45+O46+O47+O48+O49</f>
        <v>0</v>
      </c>
      <c r="P42" s="35">
        <f t="shared" si="3"/>
        <v>0</v>
      </c>
    </row>
    <row r="43" spans="1:16" ht="24" x14ac:dyDescent="0.25">
      <c r="A43" s="10" t="s">
        <v>47</v>
      </c>
      <c r="B43" s="42">
        <v>800000</v>
      </c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9">
        <f t="shared" si="3"/>
        <v>0</v>
      </c>
    </row>
    <row r="44" spans="1:16" ht="24" x14ac:dyDescent="0.25">
      <c r="A44" s="10" t="s">
        <v>48</v>
      </c>
      <c r="B44" s="42">
        <v>0</v>
      </c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9">
        <f t="shared" si="3"/>
        <v>0</v>
      </c>
    </row>
    <row r="45" spans="1:16" ht="24" x14ac:dyDescent="0.25">
      <c r="A45" s="10" t="s">
        <v>49</v>
      </c>
      <c r="B45" s="42">
        <v>0</v>
      </c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9">
        <f t="shared" si="3"/>
        <v>0</v>
      </c>
    </row>
    <row r="46" spans="1:16" ht="24" x14ac:dyDescent="0.25">
      <c r="A46" s="10" t="s">
        <v>50</v>
      </c>
      <c r="B46" s="42">
        <v>0</v>
      </c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9">
        <f t="shared" si="3"/>
        <v>0</v>
      </c>
    </row>
    <row r="47" spans="1:16" ht="24" x14ac:dyDescent="0.25">
      <c r="A47" s="10" t="s">
        <v>51</v>
      </c>
      <c r="B47" s="42">
        <v>0</v>
      </c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9">
        <f t="shared" si="3"/>
        <v>0</v>
      </c>
    </row>
    <row r="48" spans="1:16" ht="24" x14ac:dyDescent="0.25">
      <c r="A48" s="10" t="s">
        <v>52</v>
      </c>
      <c r="B48" s="42">
        <v>0</v>
      </c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9">
        <f t="shared" si="3"/>
        <v>0</v>
      </c>
    </row>
    <row r="49" spans="1:16" ht="24" x14ac:dyDescent="0.25">
      <c r="A49" s="10" t="s">
        <v>53</v>
      </c>
      <c r="B49" s="42">
        <v>0</v>
      </c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>
        <f>N51+N52+N53+N54+N55+N56+N57</f>
        <v>0</v>
      </c>
      <c r="O50" s="14">
        <f>O51+O52+O53+O54+O55+O56+O57</f>
        <v>0</v>
      </c>
      <c r="P50" s="9">
        <f t="shared" si="3"/>
        <v>0</v>
      </c>
    </row>
    <row r="51" spans="1:16" ht="24" x14ac:dyDescent="0.25">
      <c r="A51" s="10" t="s">
        <v>55</v>
      </c>
      <c r="B51" s="42">
        <v>0</v>
      </c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9">
        <f t="shared" si="3"/>
        <v>0</v>
      </c>
    </row>
    <row r="52" spans="1:16" ht="24" x14ac:dyDescent="0.25">
      <c r="A52" s="10" t="s">
        <v>56</v>
      </c>
      <c r="B52" s="42">
        <v>0</v>
      </c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9">
        <f t="shared" si="3"/>
        <v>0</v>
      </c>
    </row>
    <row r="53" spans="1:16" ht="24" x14ac:dyDescent="0.25">
      <c r="A53" s="10" t="s">
        <v>57</v>
      </c>
      <c r="B53" s="42">
        <v>0</v>
      </c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9">
        <f t="shared" si="3"/>
        <v>0</v>
      </c>
    </row>
    <row r="54" spans="1:16" ht="24" x14ac:dyDescent="0.25">
      <c r="A54" s="10" t="s">
        <v>58</v>
      </c>
      <c r="B54" s="42">
        <v>0</v>
      </c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9">
        <f t="shared" si="3"/>
        <v>0</v>
      </c>
    </row>
    <row r="55" spans="1:16" ht="24" x14ac:dyDescent="0.25">
      <c r="A55" s="10" t="s">
        <v>59</v>
      </c>
      <c r="B55" s="42">
        <v>0</v>
      </c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9">
        <f t="shared" si="3"/>
        <v>0</v>
      </c>
    </row>
    <row r="56" spans="1:16" ht="24" x14ac:dyDescent="0.25">
      <c r="A56" s="10" t="s">
        <v>60</v>
      </c>
      <c r="B56" s="42">
        <v>0</v>
      </c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9">
        <f t="shared" si="3"/>
        <v>0</v>
      </c>
    </row>
    <row r="57" spans="1:16" ht="24" x14ac:dyDescent="0.25">
      <c r="A57" s="10" t="s">
        <v>61</v>
      </c>
      <c r="B57" s="42">
        <v>0</v>
      </c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9413500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3364334.02</v>
      </c>
      <c r="G58" s="14">
        <f t="shared" si="8"/>
        <v>0</v>
      </c>
      <c r="H58" s="14">
        <f t="shared" si="8"/>
        <v>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>
        <f>N59+N60+N61+N62+N63+N64+N65+N66+N67</f>
        <v>0</v>
      </c>
      <c r="O58" s="14">
        <f>O59+O60+O61+O62+O63+O64+O65+O66+O67</f>
        <v>0</v>
      </c>
      <c r="P58" s="9">
        <f t="shared" si="3"/>
        <v>3364334.02</v>
      </c>
    </row>
    <row r="59" spans="1:16" x14ac:dyDescent="0.25">
      <c r="A59" s="10" t="s">
        <v>63</v>
      </c>
      <c r="B59" s="42">
        <v>2150000</v>
      </c>
      <c r="C59" s="45">
        <v>0</v>
      </c>
      <c r="D59" s="44">
        <v>0</v>
      </c>
      <c r="E59" s="44">
        <v>0</v>
      </c>
      <c r="F59" s="44">
        <v>1663334.02</v>
      </c>
      <c r="G59" s="44"/>
      <c r="H59" s="12"/>
      <c r="I59" s="43">
        <v>0</v>
      </c>
      <c r="J59" s="12"/>
      <c r="K59" s="43">
        <v>0</v>
      </c>
      <c r="L59" s="43">
        <v>0</v>
      </c>
      <c r="M59" s="12"/>
      <c r="N59" s="12"/>
      <c r="O59" s="12"/>
      <c r="P59" s="9">
        <f t="shared" si="3"/>
        <v>1663334.02</v>
      </c>
    </row>
    <row r="60" spans="1:16" ht="24" x14ac:dyDescent="0.25">
      <c r="A60" s="10" t="s">
        <v>64</v>
      </c>
      <c r="B60" s="42">
        <v>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12"/>
      <c r="N60" s="43">
        <v>0</v>
      </c>
      <c r="O60" s="43">
        <v>0</v>
      </c>
      <c r="P60" s="9">
        <f t="shared" si="3"/>
        <v>0</v>
      </c>
    </row>
    <row r="61" spans="1:16" ht="24" x14ac:dyDescent="0.25">
      <c r="A61" s="10" t="s">
        <v>65</v>
      </c>
      <c r="B61" s="42">
        <v>2000000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12"/>
      <c r="P61" s="9">
        <f t="shared" si="3"/>
        <v>0</v>
      </c>
    </row>
    <row r="62" spans="1:16" ht="24" x14ac:dyDescent="0.25">
      <c r="A62" s="10" t="s">
        <v>66</v>
      </c>
      <c r="B62" s="42">
        <v>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43">
        <v>0</v>
      </c>
      <c r="J62" s="12"/>
      <c r="K62" s="43">
        <v>0</v>
      </c>
      <c r="L62" s="43">
        <v>0</v>
      </c>
      <c r="M62" s="43">
        <v>0</v>
      </c>
      <c r="N62" s="43">
        <v>0</v>
      </c>
      <c r="O62" s="12"/>
      <c r="P62" s="9">
        <f t="shared" si="3"/>
        <v>0</v>
      </c>
    </row>
    <row r="63" spans="1:16" ht="24" x14ac:dyDescent="0.25">
      <c r="A63" s="10" t="s">
        <v>67</v>
      </c>
      <c r="B63" s="42">
        <v>1560000</v>
      </c>
      <c r="C63" s="45">
        <v>0</v>
      </c>
      <c r="D63" s="44">
        <v>0</v>
      </c>
      <c r="E63" s="44">
        <v>0</v>
      </c>
      <c r="F63" s="44">
        <v>0</v>
      </c>
      <c r="G63" s="44"/>
      <c r="H63" s="43">
        <v>0</v>
      </c>
      <c r="I63" s="43">
        <v>0</v>
      </c>
      <c r="J63" s="12"/>
      <c r="K63" s="43">
        <v>0</v>
      </c>
      <c r="L63" s="43">
        <v>0</v>
      </c>
      <c r="M63" s="12"/>
      <c r="N63" s="43">
        <v>0</v>
      </c>
      <c r="O63" s="12"/>
      <c r="P63" s="9">
        <f t="shared" si="3"/>
        <v>0</v>
      </c>
    </row>
    <row r="64" spans="1:16" x14ac:dyDescent="0.25">
      <c r="A64" s="10" t="s">
        <v>68</v>
      </c>
      <c r="B64" s="42">
        <v>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9">
        <f t="shared" si="3"/>
        <v>0</v>
      </c>
    </row>
    <row r="65" spans="1:16" x14ac:dyDescent="0.25">
      <c r="A65" s="10" t="s">
        <v>69</v>
      </c>
      <c r="B65" s="42">
        <v>3703500</v>
      </c>
      <c r="C65" s="45">
        <v>0</v>
      </c>
      <c r="D65" s="44">
        <v>0</v>
      </c>
      <c r="E65" s="44">
        <v>0</v>
      </c>
      <c r="F65" s="44">
        <v>1701000</v>
      </c>
      <c r="G65" s="44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12"/>
      <c r="N65" s="43">
        <v>0</v>
      </c>
      <c r="O65" s="12"/>
      <c r="P65" s="9">
        <f t="shared" si="3"/>
        <v>1701000</v>
      </c>
    </row>
    <row r="66" spans="1:16" x14ac:dyDescent="0.25">
      <c r="A66" s="10" t="s">
        <v>70</v>
      </c>
      <c r="B66" s="42">
        <v>0</v>
      </c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9">
        <f t="shared" si="3"/>
        <v>0</v>
      </c>
    </row>
    <row r="67" spans="1:16" ht="24" x14ac:dyDescent="0.25">
      <c r="A67" s="10" t="s">
        <v>71</v>
      </c>
      <c r="B67" s="42">
        <v>0</v>
      </c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191160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>
        <f>N69+N70+N71+N72</f>
        <v>0</v>
      </c>
      <c r="O68" s="14">
        <f>O69+O70+O71+O72</f>
        <v>0</v>
      </c>
      <c r="P68" s="9">
        <f t="shared" si="3"/>
        <v>191160</v>
      </c>
    </row>
    <row r="69" spans="1:16" x14ac:dyDescent="0.25">
      <c r="A69" s="10" t="s">
        <v>73</v>
      </c>
      <c r="B69" s="42">
        <v>0</v>
      </c>
      <c r="C69" s="45">
        <v>0</v>
      </c>
      <c r="D69" s="43">
        <v>0</v>
      </c>
      <c r="E69" s="43">
        <v>0</v>
      </c>
      <c r="F69" s="44">
        <v>191160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9">
        <f t="shared" si="3"/>
        <v>191160</v>
      </c>
    </row>
    <row r="70" spans="1:16" x14ac:dyDescent="0.25">
      <c r="A70" s="10" t="s">
        <v>74</v>
      </c>
      <c r="B70" s="42">
        <v>0</v>
      </c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9">
        <f t="shared" si="3"/>
        <v>0</v>
      </c>
    </row>
    <row r="71" spans="1:16" ht="24" x14ac:dyDescent="0.25">
      <c r="A71" s="10" t="s">
        <v>75</v>
      </c>
      <c r="B71" s="42">
        <v>0</v>
      </c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9">
        <f t="shared" si="3"/>
        <v>0</v>
      </c>
    </row>
    <row r="72" spans="1:16" ht="36" x14ac:dyDescent="0.25">
      <c r="A72" s="10" t="s">
        <v>76</v>
      </c>
      <c r="B72" s="42">
        <v>0</v>
      </c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>
        <f>N74+N75</f>
        <v>0</v>
      </c>
      <c r="O73" s="14">
        <f>O74+O75</f>
        <v>0</v>
      </c>
      <c r="P73" s="9">
        <f t="shared" si="3"/>
        <v>0</v>
      </c>
    </row>
    <row r="74" spans="1:16" x14ac:dyDescent="0.25">
      <c r="A74" s="10" t="s">
        <v>78</v>
      </c>
      <c r="B74" s="42">
        <v>0</v>
      </c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9">
        <f t="shared" si="3"/>
        <v>0</v>
      </c>
    </row>
    <row r="75" spans="1:16" ht="24" x14ac:dyDescent="0.25">
      <c r="A75" s="10" t="s">
        <v>79</v>
      </c>
      <c r="B75" s="42">
        <v>0</v>
      </c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>
        <f>N77+N78+N79</f>
        <v>0</v>
      </c>
      <c r="O76" s="14">
        <f>O77+O78+O79</f>
        <v>0</v>
      </c>
      <c r="P76" s="9">
        <f t="shared" si="3"/>
        <v>0</v>
      </c>
    </row>
    <row r="77" spans="1:16" ht="24" x14ac:dyDescent="0.25">
      <c r="A77" s="10" t="s">
        <v>81</v>
      </c>
      <c r="B77" s="42">
        <v>0</v>
      </c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9">
        <f t="shared" si="3"/>
        <v>0</v>
      </c>
    </row>
    <row r="78" spans="1:16" ht="24" x14ac:dyDescent="0.25">
      <c r="A78" s="10" t="s">
        <v>82</v>
      </c>
      <c r="B78" s="42">
        <v>0</v>
      </c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9">
        <f t="shared" si="3"/>
        <v>0</v>
      </c>
    </row>
    <row r="79" spans="1:16" ht="24" x14ac:dyDescent="0.25">
      <c r="A79" s="10" t="s">
        <v>83</v>
      </c>
      <c r="B79" s="42">
        <v>0</v>
      </c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670462710</v>
      </c>
      <c r="C80" s="47">
        <f t="shared" ref="C80:M80" si="12">C76+C73+C68+C58+C50+C42+C32+C22+C16</f>
        <v>138000000</v>
      </c>
      <c r="D80" s="47">
        <f t="shared" si="12"/>
        <v>47440401.43</v>
      </c>
      <c r="E80" s="47">
        <f t="shared" si="12"/>
        <v>48068434.870000005</v>
      </c>
      <c r="F80" s="47">
        <f t="shared" si="12"/>
        <v>61694291.960000008</v>
      </c>
      <c r="G80" s="47">
        <f t="shared" si="12"/>
        <v>0</v>
      </c>
      <c r="H80" s="16">
        <f t="shared" si="12"/>
        <v>0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>
        <f>N76+N73+N68+N58+N50+N42+N32+N22+N16</f>
        <v>0</v>
      </c>
      <c r="O80" s="16">
        <f>O76+O73+O68+O58+O50+O42+O32+O22+O16</f>
        <v>0</v>
      </c>
      <c r="P80" s="16">
        <f t="shared" si="3"/>
        <v>157203128.26000002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>
        <f>N84+N85+N87+N88+N90</f>
        <v>0</v>
      </c>
      <c r="O91" s="28">
        <f>O84+O85+O87+O88+O90</f>
        <v>0</v>
      </c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670462710</v>
      </c>
      <c r="C93" s="31">
        <f>+C80+C91</f>
        <v>138000000</v>
      </c>
      <c r="D93" s="31">
        <f t="shared" ref="D93:P93" si="16">+D80+D91</f>
        <v>47440401.43</v>
      </c>
      <c r="E93" s="31">
        <f t="shared" si="16"/>
        <v>48068434.870000005</v>
      </c>
      <c r="F93" s="31">
        <f t="shared" si="16"/>
        <v>61694291.960000008</v>
      </c>
      <c r="G93" s="31">
        <f t="shared" si="16"/>
        <v>0</v>
      </c>
      <c r="H93" s="31">
        <f t="shared" si="16"/>
        <v>0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>
        <f>N80+N91</f>
        <v>0</v>
      </c>
      <c r="O93" s="31">
        <f>O80+O91</f>
        <v>0</v>
      </c>
      <c r="P93" s="31">
        <f t="shared" si="16"/>
        <v>157203128.26000002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6"/>
      <c r="K98" s="66"/>
      <c r="L98" s="66"/>
      <c r="M98" s="66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60" t="s">
        <v>102</v>
      </c>
      <c r="H99" s="60"/>
      <c r="I99" s="60"/>
      <c r="J99" s="61"/>
      <c r="K99" s="61"/>
      <c r="L99" s="61"/>
      <c r="M99" s="61"/>
      <c r="N99" s="60"/>
      <c r="O99" s="60"/>
      <c r="P99" s="60"/>
    </row>
    <row r="100" spans="1:16" x14ac:dyDescent="0.25">
      <c r="A100" s="33" t="s">
        <v>103</v>
      </c>
      <c r="D100" s="37"/>
      <c r="E100" s="37"/>
      <c r="F100" s="37"/>
      <c r="G100" s="60" t="s">
        <v>104</v>
      </c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Marcos Cabral</cp:lastModifiedBy>
  <cp:lastPrinted>2025-04-09T18:55:19Z</cp:lastPrinted>
  <dcterms:created xsi:type="dcterms:W3CDTF">2023-02-08T18:19:49Z</dcterms:created>
  <dcterms:modified xsi:type="dcterms:W3CDTF">2025-04-14T22:53:47Z</dcterms:modified>
</cp:coreProperties>
</file>