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rcedesMoronta\OneDrive - DIGEGA Direccion General de Ganadería DIGEGA\Escritorio\2023\ACCESO A LA LIBRE INFORMACION\MARZO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C22" i="1" l="1"/>
  <c r="F22" i="1"/>
  <c r="P22" i="1" s="1"/>
  <c r="G22" i="1"/>
  <c r="H22" i="1"/>
  <c r="I22" i="1"/>
  <c r="J22" i="1"/>
  <c r="K22" i="1"/>
  <c r="L22" i="1"/>
  <c r="M22" i="1"/>
  <c r="N22" i="1"/>
  <c r="O22" i="1"/>
  <c r="C32" i="1"/>
  <c r="D32" i="1"/>
  <c r="F32" i="1"/>
  <c r="P32" i="1" s="1"/>
  <c r="G32" i="1"/>
  <c r="H32" i="1"/>
  <c r="I32" i="1"/>
  <c r="J32" i="1"/>
  <c r="K32" i="1"/>
  <c r="L32" i="1"/>
  <c r="M32" i="1"/>
  <c r="N32" i="1"/>
  <c r="O32" i="1"/>
  <c r="N16" i="1"/>
  <c r="O16" i="1"/>
  <c r="C42" i="1"/>
  <c r="D42" i="1"/>
  <c r="E42" i="1"/>
  <c r="F42" i="1"/>
  <c r="G42" i="1"/>
  <c r="H42" i="1"/>
  <c r="I42" i="1"/>
  <c r="J42" i="1"/>
  <c r="K42" i="1"/>
  <c r="L42" i="1"/>
  <c r="M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P58" i="1" s="1"/>
  <c r="G58" i="1"/>
  <c r="H58" i="1"/>
  <c r="I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K76" i="1"/>
  <c r="L76" i="1"/>
  <c r="M76" i="1"/>
  <c r="H80" i="1"/>
  <c r="L80" i="1"/>
  <c r="C16" i="1"/>
  <c r="F16" i="1"/>
  <c r="P16" i="1" s="1"/>
  <c r="G16" i="1"/>
  <c r="H16" i="1"/>
  <c r="I16" i="1"/>
  <c r="J16" i="1"/>
  <c r="K16" i="1"/>
  <c r="L16" i="1"/>
  <c r="M16" i="1"/>
  <c r="B93" i="1"/>
  <c r="B80" i="1"/>
  <c r="B76" i="1"/>
  <c r="B73" i="1"/>
  <c r="B68" i="1"/>
  <c r="B58" i="1"/>
  <c r="B50" i="1"/>
  <c r="B42" i="1"/>
  <c r="B32" i="1"/>
  <c r="B22" i="1"/>
  <c r="B16" i="1"/>
  <c r="D80" i="1" l="1"/>
  <c r="K80" i="1"/>
  <c r="G80" i="1"/>
  <c r="C80" i="1"/>
  <c r="J80" i="1"/>
  <c r="F80" i="1"/>
  <c r="M80" i="1"/>
  <c r="I80" i="1"/>
  <c r="E80" i="1"/>
  <c r="P80" i="1" l="1"/>
  <c r="P93" i="1" s="1"/>
  <c r="K93" i="1"/>
  <c r="G93" i="1"/>
  <c r="C93" i="1"/>
  <c r="M91" i="1"/>
  <c r="L91" i="1"/>
  <c r="K91" i="1"/>
  <c r="J91" i="1"/>
  <c r="I91" i="1"/>
  <c r="H91" i="1"/>
  <c r="G91" i="1"/>
  <c r="F91" i="1"/>
  <c r="E91" i="1"/>
  <c r="D91" i="1"/>
  <c r="C91" i="1"/>
  <c r="P90" i="1"/>
  <c r="P89" i="1"/>
  <c r="B89" i="1"/>
  <c r="P88" i="1"/>
  <c r="P87" i="1"/>
  <c r="P86" i="1"/>
  <c r="B86" i="1"/>
  <c r="P85" i="1"/>
  <c r="P84" i="1"/>
  <c r="P83" i="1"/>
  <c r="P91" i="1" s="1"/>
  <c r="B83" i="1"/>
  <c r="B91" i="1" s="1"/>
  <c r="M93" i="1"/>
  <c r="L93" i="1"/>
  <c r="J93" i="1"/>
  <c r="I93" i="1"/>
  <c r="H93" i="1"/>
  <c r="F93" i="1"/>
  <c r="E93" i="1"/>
  <c r="D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<sst xmlns="http://schemas.openxmlformats.org/spreadsheetml/2006/main" count="108" uniqueCount="108">
  <si>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</si>
  <si>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</si>
  <si>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</si>
  <si>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</si>
  <si>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</si>
  <si>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</si>
  <si>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</si>
  <si>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</si>
  <si>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</si>
  <si>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</si>
  <si>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</si>
  <si>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</si>
  <si>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</si>
  <si>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</si>
  <si>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</si>
  <si>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</si>
  <si>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</si>
  <si>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</si>
  <si>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</si>
  <si>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</si>
  <si>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</si>
  <si>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</si>
  <si>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</si>
  <si>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</si>
  <si>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</si>
  <si>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</si>
  <si>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</si>
  <si>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</si>
  <si>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</si>
  <si>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</si>
  <si>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</si>
  <si>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</si>
  <si>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</si>
  <si>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</si>
  <si>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</si>
  <si>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</si>
  <si>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</si>
  <si>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</si>
  <si>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</si>
  <si>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</si>
  <si>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</si>
  <si>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</si>
  <si>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</si>
  <si>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</si>
  <si>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</si>
  <si>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</si>
  <si>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</si>
  <si>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</si>
  <si>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</si>
  <si>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</si>
  <si>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</si>
  <si>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</si>
  <si>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</si>
  <si>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</si>
  <si>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</si>
  <si>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</si>
  <si>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</si>
  <si>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</si>
  <si>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</si>
  <si>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</si>
  <si>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</si>
  <si>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</si>
  <si>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</si>
  <si>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</si>
  <si>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</si>
  <si>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</si>
  <si>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</si>
  <si>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</si>
  <si>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</si>
  <si>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</si>
  <si>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</si>
  <si>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</si>
  <si>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</si>
  <si>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</si>
  <si>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</si>
  <si>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</si>
  <si>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</si>
  <si>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</si>
  <si>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</si>
  <si>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</si>
  <si>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</si>
  <si>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</si>
  <si>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</si>
  <si>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</si>
  <si>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</si>
  <si>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</si>
  <si>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</si>
  <si>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</si>
  <si>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</si>
  <si>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</si>
  <si>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</si>
  <si>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</si>
  <si>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</si>
  <si>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</si>
  <si>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</si>
  <si>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</si>
  <si>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</si>
  <si>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</si>
  <si>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</si>
  <si>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</si>
  <si>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</si>
  <si>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</si>
  <si>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</si>
  <si>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</si>
  <si>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</si>
  <si>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</si>
  <si>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>Año 2023</t>
  </si>
  <si>
    <t xml:space="preserve">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</si>
</sst>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0" fillId="0" borderId="1" xfId="0" applyNumberFormat="1" applyBorder="1" applyAlignment="1">
      <alignment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4" fontId="0" fillId="0" borderId="1" xfId="0" applyNumberFormat="1" applyBorder="1"/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/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2" fillId="0" borderId="0" xfId="0" applyNumberFormat="1" applyFont="1" applyAlignment="1">
      <alignment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0" fillId="0" borderId="0" xfId="0" applyNumberFormat="1"/>
    <xf numFmtId="4" fontId="9" fillId="0" borderId="0" xfId="1" applyNumberFormat="1" applyFont="1" applyBorder="1" applyAlignment="1">
      <alignment horizontal="right" vertical="center" wrapText="1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0" fontId="3" fillId="0" borderId="0" xfId="0" applyFont="1" applyBorder="1"/>
    <xf numFmtId="0" fontId="6" fillId="0" borderId="0" xfId="0" applyFont="1" applyAlignment="1">
      <alignment horizontal="center"/>
    </xf>
    <xf numFmtId="4" fontId="7" fillId="0" borderId="9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724367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topLeftCell="A13" zoomScale="136" zoomScaleNormal="136" workbookViewId="0">
      <selection activeCell="F59" sqref="F59"/>
    </sheetView>
  </sheetViews>
  <sheetFormatPr baseColWidth="10" defaultRowHeight="15" x14ac:dyDescent="0.25"/>
  <cols>
    <col min="1" max="1" width="38.5703125" customWidth="1"/>
    <col min="2" max="2" width="16.5703125" customWidth="1"/>
    <col min="3" max="3" width="12.85546875" customWidth="1"/>
    <col min="4" max="4" width="16.140625" customWidth="1"/>
    <col min="5" max="5" width="16" customWidth="1"/>
    <col min="6" max="6" width="16.28515625" customWidth="1"/>
    <col min="7" max="7" width="13.28515625" customWidth="1"/>
    <col min="8" max="8" width="13.42578125" customWidth="1"/>
    <col min="9" max="9" width="12.5703125" customWidth="1"/>
    <col min="10" max="10" width="12.42578125" customWidth="1"/>
    <col min="11" max="11" width="12.140625" customWidth="1"/>
    <col min="12" max="12" width="15.28515625" bestFit="1" customWidth="1"/>
    <col min="13" max="15" width="15.28515625" customWidth="1"/>
    <col min="16" max="16" width="16.140625" bestFit="1" customWidth="1"/>
  </cols>
  <sheetData>
    <row r="3" spans="1:16" x14ac:dyDescent="0.25">
      <c r="A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15.75" x14ac:dyDescent="0.25">
      <c r="A8" s="51" t="s">
        <v>1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ht="15.75" x14ac:dyDescent="0.25">
      <c r="A9" s="51" t="s">
        <v>106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6" ht="15.75" x14ac:dyDescent="0.25">
      <c r="A10" s="51" t="s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6" ht="15.75" x14ac:dyDescent="0.25">
      <c r="A11" s="52" t="s">
        <v>3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</row>
    <row r="12" spans="1:16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49" t="s">
        <v>4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2"/>
    </row>
    <row r="14" spans="1:16" ht="31.5" x14ac:dyDescent="0.25">
      <c r="A14" s="5" t="s">
        <v>5</v>
      </c>
      <c r="B14" s="6" t="s">
        <v>6</v>
      </c>
      <c r="C14" s="6" t="s">
        <v>7</v>
      </c>
      <c r="D14" s="6" t="s">
        <v>8</v>
      </c>
      <c r="E14" s="6" t="s">
        <v>9</v>
      </c>
      <c r="F14" s="5" t="s">
        <v>10</v>
      </c>
      <c r="G14" s="5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107</v>
      </c>
      <c r="O14" s="5" t="s">
        <v>105</v>
      </c>
      <c r="P14" s="6" t="s">
        <v>18</v>
      </c>
    </row>
    <row r="15" spans="1:16" x14ac:dyDescent="0.25">
      <c r="A15" s="45" t="s">
        <v>19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</row>
    <row r="16" spans="1:16" x14ac:dyDescent="0.25">
      <c r="A16" s="7" t="s">
        <v>20</v>
      </c>
      <c r="B16" s="8">
        <f>B17+B18+B19+B20+B21</f>
        <v>515829241</v>
      </c>
      <c r="C16" s="8">
        <f t="shared" ref="C16:M16" si="0">C17+C18+C19+C20+C21</f>
        <v>0</v>
      </c>
      <c r="D16" s="8">
        <f>D17+D18+D19+D20+D21</f>
        <v>34047317.060000002</v>
      </c>
      <c r="E16" s="8">
        <f>E17+E18+E19+E20+E21</f>
        <v>34466199.660000004</v>
      </c>
      <c r="F16" s="8">
        <f t="shared" si="0"/>
        <v>33645950.149999999</v>
      </c>
      <c r="G16" s="8">
        <f t="shared" si="0"/>
        <v>0</v>
      </c>
      <c r="H16" s="8">
        <f t="shared" si="0"/>
        <v>0</v>
      </c>
      <c r="I16" s="8">
        <f t="shared" si="0"/>
        <v>0</v>
      </c>
      <c r="J16" s="8">
        <f t="shared" si="0"/>
        <v>0</v>
      </c>
      <c r="K16" s="8">
        <f t="shared" si="0"/>
        <v>0</v>
      </c>
      <c r="L16" s="8">
        <f t="shared" si="0"/>
        <v>0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102159466.87</v>
      </c>
    </row>
    <row r="17" spans="1:16" x14ac:dyDescent="0.25">
      <c r="A17" s="10" t="s">
        <v>21</v>
      </c>
      <c r="B17" s="11">
        <v>403413808</v>
      </c>
      <c r="C17" s="11">
        <v>0</v>
      </c>
      <c r="D17" s="12">
        <v>29533291.050000001</v>
      </c>
      <c r="E17" s="13">
        <v>29897291.050000001</v>
      </c>
      <c r="F17" s="13">
        <v>29173970.579999998</v>
      </c>
      <c r="G17" s="13"/>
      <c r="H17" s="13"/>
      <c r="I17" s="13"/>
      <c r="J17" s="13"/>
      <c r="K17" s="13"/>
      <c r="L17" s="13"/>
      <c r="M17" s="13"/>
      <c r="N17" s="13"/>
      <c r="O17" s="13"/>
      <c r="P17" s="9">
        <f t="shared" ref="P17:P80" si="3">D17+E17+F17+G17+H17+I17+J17+K17+L17+M17+N17+O17</f>
        <v>88604552.680000007</v>
      </c>
    </row>
    <row r="18" spans="1:16" x14ac:dyDescent="0.25">
      <c r="A18" s="10" t="s">
        <v>22</v>
      </c>
      <c r="B18" s="11">
        <v>55869008</v>
      </c>
      <c r="C18" s="14">
        <v>0</v>
      </c>
      <c r="D18" s="12">
        <v>0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9">
        <f t="shared" si="3"/>
        <v>0</v>
      </c>
    </row>
    <row r="19" spans="1:16" ht="24" x14ac:dyDescent="0.25">
      <c r="A19" s="10" t="s">
        <v>23</v>
      </c>
      <c r="B19" s="11">
        <v>100000</v>
      </c>
      <c r="C19" s="14">
        <v>0</v>
      </c>
      <c r="D19" s="12">
        <v>0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9">
        <f t="shared" si="3"/>
        <v>0</v>
      </c>
    </row>
    <row r="20" spans="1:16" x14ac:dyDescent="0.25">
      <c r="A20" s="10" t="s">
        <v>24</v>
      </c>
      <c r="B20" s="11">
        <v>0</v>
      </c>
      <c r="C20" s="14">
        <v>0</v>
      </c>
      <c r="D20" s="12">
        <v>0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9">
        <f t="shared" si="3"/>
        <v>0</v>
      </c>
    </row>
    <row r="21" spans="1:16" ht="24" x14ac:dyDescent="0.25">
      <c r="A21" s="10" t="s">
        <v>25</v>
      </c>
      <c r="B21" s="11">
        <v>56446425</v>
      </c>
      <c r="C21" s="14">
        <v>0</v>
      </c>
      <c r="D21" s="12">
        <v>4514026.01</v>
      </c>
      <c r="E21" s="13">
        <v>4568908.6100000003</v>
      </c>
      <c r="F21" s="13">
        <v>4471979.57</v>
      </c>
      <c r="G21" s="13"/>
      <c r="H21" s="13"/>
      <c r="I21" s="13"/>
      <c r="J21" s="13"/>
      <c r="K21" s="13"/>
      <c r="L21" s="13"/>
      <c r="M21" s="13"/>
      <c r="N21" s="13"/>
      <c r="O21" s="13"/>
      <c r="P21" s="9">
        <f t="shared" si="3"/>
        <v>13554914.190000001</v>
      </c>
    </row>
    <row r="22" spans="1:16" x14ac:dyDescent="0.25">
      <c r="A22" s="15" t="s">
        <v>26</v>
      </c>
      <c r="B22" s="16">
        <f>B23+B24+B25+B26+B27+B28+B29+B30+B31</f>
        <v>42804584</v>
      </c>
      <c r="C22" s="16">
        <f t="shared" ref="C22:O22" si="4">C23+C24+C25+C26+C27+C28+C29+C30+C31</f>
        <v>0</v>
      </c>
      <c r="D22" s="16">
        <f>D23+D24+D25+D26+D27+D28+D29+D30+D31</f>
        <v>1264913.75</v>
      </c>
      <c r="E22" s="16">
        <f>E23+E24+E25+E26+E27+E28+E29+E30+E31</f>
        <v>816645.52</v>
      </c>
      <c r="F22" s="16">
        <f t="shared" si="4"/>
        <v>2004416.84</v>
      </c>
      <c r="G22" s="16">
        <f t="shared" si="4"/>
        <v>0</v>
      </c>
      <c r="H22" s="16">
        <f t="shared" si="4"/>
        <v>0</v>
      </c>
      <c r="I22" s="16">
        <f t="shared" si="4"/>
        <v>0</v>
      </c>
      <c r="J22" s="16">
        <f t="shared" si="4"/>
        <v>0</v>
      </c>
      <c r="K22" s="16">
        <f t="shared" si="4"/>
        <v>0</v>
      </c>
      <c r="L22" s="16">
        <f t="shared" si="4"/>
        <v>0</v>
      </c>
      <c r="M22" s="16">
        <f t="shared" si="4"/>
        <v>0</v>
      </c>
      <c r="N22" s="16">
        <f t="shared" si="4"/>
        <v>0</v>
      </c>
      <c r="O22" s="16">
        <f t="shared" si="4"/>
        <v>0</v>
      </c>
      <c r="P22" s="9">
        <f t="shared" si="3"/>
        <v>4085976.1100000003</v>
      </c>
    </row>
    <row r="23" spans="1:16" x14ac:dyDescent="0.25">
      <c r="A23" s="10" t="s">
        <v>27</v>
      </c>
      <c r="B23" s="11">
        <v>15025000</v>
      </c>
      <c r="C23" s="14">
        <v>0</v>
      </c>
      <c r="D23" s="12">
        <v>1264913.75</v>
      </c>
      <c r="E23" s="13">
        <v>816645.52</v>
      </c>
      <c r="F23" s="13">
        <v>1514406.05</v>
      </c>
      <c r="G23" s="13"/>
      <c r="H23" s="13"/>
      <c r="I23" s="13"/>
      <c r="J23" s="13"/>
      <c r="K23" s="13"/>
      <c r="L23" s="13"/>
      <c r="M23" s="13"/>
      <c r="N23" s="13"/>
      <c r="O23" s="13"/>
      <c r="P23" s="9">
        <f t="shared" si="3"/>
        <v>3595965.3200000003</v>
      </c>
    </row>
    <row r="24" spans="1:16" ht="24" x14ac:dyDescent="0.25">
      <c r="A24" s="10" t="s">
        <v>28</v>
      </c>
      <c r="B24" s="11">
        <v>250000</v>
      </c>
      <c r="C24" s="14">
        <v>0</v>
      </c>
      <c r="D24" s="12">
        <v>0</v>
      </c>
      <c r="E24" s="13"/>
      <c r="F24" s="13">
        <v>82600</v>
      </c>
      <c r="G24" s="13"/>
      <c r="H24" s="13"/>
      <c r="I24" s="13"/>
      <c r="J24" s="13"/>
      <c r="K24" s="13"/>
      <c r="L24" s="13"/>
      <c r="M24" s="13"/>
      <c r="N24" s="13"/>
      <c r="O24" s="13"/>
      <c r="P24" s="9">
        <f t="shared" si="3"/>
        <v>82600</v>
      </c>
    </row>
    <row r="25" spans="1:16" x14ac:dyDescent="0.25">
      <c r="A25" s="10" t="s">
        <v>29</v>
      </c>
      <c r="B25" s="11">
        <v>5190500</v>
      </c>
      <c r="C25" s="14">
        <v>0</v>
      </c>
      <c r="D25" s="12">
        <v>0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9">
        <f t="shared" si="3"/>
        <v>0</v>
      </c>
    </row>
    <row r="26" spans="1:16" x14ac:dyDescent="0.25">
      <c r="A26" s="10" t="s">
        <v>30</v>
      </c>
      <c r="B26" s="11">
        <v>0</v>
      </c>
      <c r="C26" s="14">
        <v>0</v>
      </c>
      <c r="D26" s="12">
        <v>0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9">
        <f t="shared" si="3"/>
        <v>0</v>
      </c>
    </row>
    <row r="27" spans="1:16" x14ac:dyDescent="0.25">
      <c r="A27" s="10" t="s">
        <v>31</v>
      </c>
      <c r="B27" s="11">
        <v>897092</v>
      </c>
      <c r="C27" s="14">
        <v>0</v>
      </c>
      <c r="D27" s="12">
        <v>0</v>
      </c>
      <c r="E27" s="13"/>
      <c r="F27" s="13">
        <v>269280</v>
      </c>
      <c r="G27" s="13"/>
      <c r="H27" s="13"/>
      <c r="I27" s="13"/>
      <c r="J27" s="13"/>
      <c r="K27" s="13"/>
      <c r="L27" s="13"/>
      <c r="M27" s="13"/>
      <c r="N27" s="13"/>
      <c r="O27" s="13"/>
      <c r="P27" s="9">
        <f t="shared" si="3"/>
        <v>269280</v>
      </c>
    </row>
    <row r="28" spans="1:16" x14ac:dyDescent="0.25">
      <c r="A28" s="10" t="s">
        <v>32</v>
      </c>
      <c r="B28" s="11">
        <v>7882644</v>
      </c>
      <c r="C28" s="14">
        <v>0</v>
      </c>
      <c r="D28" s="12">
        <v>0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9">
        <f t="shared" si="3"/>
        <v>0</v>
      </c>
    </row>
    <row r="29" spans="1:16" ht="36" x14ac:dyDescent="0.25">
      <c r="A29" s="10" t="s">
        <v>33</v>
      </c>
      <c r="B29" s="11">
        <v>4250900</v>
      </c>
      <c r="C29" s="14">
        <v>0</v>
      </c>
      <c r="D29" s="12">
        <v>0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9">
        <f t="shared" si="3"/>
        <v>0</v>
      </c>
    </row>
    <row r="30" spans="1:16" ht="24" x14ac:dyDescent="0.25">
      <c r="A30" s="10" t="s">
        <v>34</v>
      </c>
      <c r="B30" s="11">
        <v>8108448</v>
      </c>
      <c r="C30" s="14">
        <v>0</v>
      </c>
      <c r="D30" s="12">
        <v>0</v>
      </c>
      <c r="E30" s="13"/>
      <c r="F30" s="13">
        <v>80605.789999999994</v>
      </c>
      <c r="G30" s="13"/>
      <c r="H30" s="13"/>
      <c r="I30" s="13"/>
      <c r="J30" s="13"/>
      <c r="K30" s="13"/>
      <c r="L30" s="13"/>
      <c r="M30" s="13"/>
      <c r="N30" s="13"/>
      <c r="O30" s="13"/>
      <c r="P30" s="9">
        <f t="shared" si="3"/>
        <v>80605.789999999994</v>
      </c>
    </row>
    <row r="31" spans="1:16" ht="24" x14ac:dyDescent="0.25">
      <c r="A31" s="10" t="s">
        <v>35</v>
      </c>
      <c r="B31" s="11">
        <v>1200000</v>
      </c>
      <c r="C31" s="14">
        <v>0</v>
      </c>
      <c r="D31" s="12">
        <v>0</v>
      </c>
      <c r="E31" s="13"/>
      <c r="F31" s="13">
        <v>57525</v>
      </c>
      <c r="G31" s="13"/>
      <c r="H31" s="13"/>
      <c r="I31" s="13"/>
      <c r="J31" s="13"/>
      <c r="K31" s="13"/>
      <c r="L31" s="13"/>
      <c r="M31" s="13"/>
      <c r="N31" s="13"/>
      <c r="O31" s="13"/>
      <c r="P31" s="9">
        <f t="shared" si="3"/>
        <v>57525</v>
      </c>
    </row>
    <row r="32" spans="1:16" x14ac:dyDescent="0.25">
      <c r="A32" s="15" t="s">
        <v>36</v>
      </c>
      <c r="B32" s="16">
        <f>B33+B34+B35+B36+B37+B38+B39+B40+B41</f>
        <v>73810788</v>
      </c>
      <c r="C32" s="16">
        <f t="shared" ref="C32:O32" si="5">C33+C34+C35+C36+C37+C38+C39+C40+C41</f>
        <v>0</v>
      </c>
      <c r="D32" s="16">
        <f t="shared" si="5"/>
        <v>0</v>
      </c>
      <c r="E32" s="16">
        <f>E33+E34+E35+E36+E37+E38+E39+E40+E41</f>
        <v>829573.77</v>
      </c>
      <c r="F32" s="16">
        <f t="shared" si="5"/>
        <v>6722962.9500000002</v>
      </c>
      <c r="G32" s="16">
        <f t="shared" si="5"/>
        <v>0</v>
      </c>
      <c r="H32" s="16">
        <f t="shared" si="5"/>
        <v>0</v>
      </c>
      <c r="I32" s="16">
        <f t="shared" si="5"/>
        <v>0</v>
      </c>
      <c r="J32" s="16">
        <f t="shared" si="5"/>
        <v>0</v>
      </c>
      <c r="K32" s="16">
        <f t="shared" si="5"/>
        <v>0</v>
      </c>
      <c r="L32" s="16">
        <f t="shared" si="5"/>
        <v>0</v>
      </c>
      <c r="M32" s="16">
        <f t="shared" si="5"/>
        <v>0</v>
      </c>
      <c r="N32" s="16">
        <f t="shared" si="5"/>
        <v>0</v>
      </c>
      <c r="O32" s="16">
        <f t="shared" si="5"/>
        <v>0</v>
      </c>
      <c r="P32" s="9">
        <f t="shared" si="3"/>
        <v>7552536.7200000007</v>
      </c>
    </row>
    <row r="33" spans="1:16" ht="24" x14ac:dyDescent="0.25">
      <c r="A33" s="10" t="s">
        <v>37</v>
      </c>
      <c r="B33" s="11">
        <v>2540665</v>
      </c>
      <c r="C33" s="14">
        <v>0</v>
      </c>
      <c r="D33" s="13">
        <v>0</v>
      </c>
      <c r="E33" s="13"/>
      <c r="F33" s="13">
        <v>286375</v>
      </c>
      <c r="G33" s="13"/>
      <c r="H33" s="13"/>
      <c r="I33" s="13"/>
      <c r="J33" s="13"/>
      <c r="K33" s="13"/>
      <c r="L33" s="13"/>
      <c r="M33" s="13"/>
      <c r="N33" s="13"/>
      <c r="O33" s="13"/>
      <c r="P33" s="9">
        <f t="shared" si="3"/>
        <v>286375</v>
      </c>
    </row>
    <row r="34" spans="1:16" x14ac:dyDescent="0.25">
      <c r="A34" s="10" t="s">
        <v>38</v>
      </c>
      <c r="B34" s="11">
        <v>1776045</v>
      </c>
      <c r="C34" s="14">
        <v>0</v>
      </c>
      <c r="D34" s="13">
        <v>0</v>
      </c>
      <c r="E34" s="13"/>
      <c r="F34" s="13">
        <v>196000.51</v>
      </c>
      <c r="G34" s="13"/>
      <c r="H34" s="13"/>
      <c r="I34" s="13"/>
      <c r="J34" s="13"/>
      <c r="K34" s="13"/>
      <c r="L34" s="13"/>
      <c r="M34" s="13"/>
      <c r="N34" s="13"/>
      <c r="O34" s="13"/>
      <c r="P34" s="9">
        <f t="shared" si="3"/>
        <v>196000.51</v>
      </c>
    </row>
    <row r="35" spans="1:16" ht="24" x14ac:dyDescent="0.25">
      <c r="A35" s="10" t="s">
        <v>39</v>
      </c>
      <c r="B35" s="11">
        <v>1763411</v>
      </c>
      <c r="C35" s="14">
        <v>0</v>
      </c>
      <c r="D35" s="13">
        <v>0</v>
      </c>
      <c r="E35" s="13">
        <v>63761.77</v>
      </c>
      <c r="F35" s="13">
        <v>59295.47</v>
      </c>
      <c r="G35" s="13"/>
      <c r="H35" s="13"/>
      <c r="I35" s="13"/>
      <c r="J35" s="13"/>
      <c r="K35" s="13"/>
      <c r="L35" s="13"/>
      <c r="M35" s="13"/>
      <c r="N35" s="13"/>
      <c r="O35" s="13"/>
      <c r="P35" s="9">
        <f t="shared" si="3"/>
        <v>123057.23999999999</v>
      </c>
    </row>
    <row r="36" spans="1:16" x14ac:dyDescent="0.25">
      <c r="A36" s="10" t="s">
        <v>40</v>
      </c>
      <c r="B36" s="11">
        <v>12750066</v>
      </c>
      <c r="C36" s="14">
        <v>0</v>
      </c>
      <c r="D36" s="13">
        <v>0</v>
      </c>
      <c r="E36" s="13">
        <v>750000</v>
      </c>
      <c r="F36" s="13">
        <v>4199995</v>
      </c>
      <c r="G36" s="13"/>
      <c r="H36" s="13"/>
      <c r="I36" s="13"/>
      <c r="J36" s="13"/>
      <c r="K36" s="13"/>
      <c r="L36" s="13"/>
      <c r="M36" s="13"/>
      <c r="N36" s="13"/>
      <c r="O36" s="13"/>
      <c r="P36" s="9">
        <f t="shared" si="3"/>
        <v>4949995</v>
      </c>
    </row>
    <row r="37" spans="1:16" ht="24" x14ac:dyDescent="0.25">
      <c r="A37" s="10" t="s">
        <v>41</v>
      </c>
      <c r="B37" s="11">
        <v>1355000</v>
      </c>
      <c r="C37" s="14">
        <v>0</v>
      </c>
      <c r="D37" s="13">
        <v>0</v>
      </c>
      <c r="E37" s="13"/>
      <c r="F37" s="13">
        <v>32400</v>
      </c>
      <c r="G37" s="13"/>
      <c r="H37" s="13"/>
      <c r="I37" s="13"/>
      <c r="J37" s="13"/>
      <c r="K37" s="13"/>
      <c r="L37" s="13"/>
      <c r="M37" s="13"/>
      <c r="N37" s="13"/>
      <c r="O37" s="13"/>
      <c r="P37" s="9">
        <f t="shared" si="3"/>
        <v>32400</v>
      </c>
    </row>
    <row r="38" spans="1:16" ht="24" x14ac:dyDescent="0.25">
      <c r="A38" s="10" t="s">
        <v>42</v>
      </c>
      <c r="B38" s="11">
        <v>5999448</v>
      </c>
      <c r="C38" s="14">
        <v>0</v>
      </c>
      <c r="D38" s="13">
        <v>0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9">
        <f t="shared" si="3"/>
        <v>0</v>
      </c>
    </row>
    <row r="39" spans="1:16" ht="24" x14ac:dyDescent="0.25">
      <c r="A39" s="10" t="s">
        <v>43</v>
      </c>
      <c r="B39" s="11">
        <v>34943309</v>
      </c>
      <c r="C39" s="14">
        <v>0</v>
      </c>
      <c r="D39" s="13">
        <v>0</v>
      </c>
      <c r="E39" s="13">
        <v>15812</v>
      </c>
      <c r="F39" s="13">
        <v>1533000</v>
      </c>
      <c r="G39" s="13"/>
      <c r="H39" s="13"/>
      <c r="I39" s="13"/>
      <c r="J39" s="13"/>
      <c r="K39" s="13"/>
      <c r="L39" s="13"/>
      <c r="M39" s="13"/>
      <c r="N39" s="13"/>
      <c r="O39" s="13"/>
      <c r="P39" s="9">
        <f t="shared" si="3"/>
        <v>1548812</v>
      </c>
    </row>
    <row r="40" spans="1:16" ht="36" x14ac:dyDescent="0.25">
      <c r="A40" s="10" t="s">
        <v>44</v>
      </c>
      <c r="B40" s="11">
        <v>0</v>
      </c>
      <c r="C40" s="14">
        <v>0</v>
      </c>
      <c r="D40" s="13">
        <v>0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9">
        <f t="shared" si="3"/>
        <v>0</v>
      </c>
    </row>
    <row r="41" spans="1:16" x14ac:dyDescent="0.25">
      <c r="A41" s="10" t="s">
        <v>45</v>
      </c>
      <c r="B41" s="11">
        <v>12682844</v>
      </c>
      <c r="C41" s="14">
        <v>0</v>
      </c>
      <c r="D41" s="13">
        <v>0</v>
      </c>
      <c r="E41" s="13"/>
      <c r="F41" s="13">
        <v>415896.97</v>
      </c>
      <c r="G41" s="13"/>
      <c r="H41" s="13"/>
      <c r="I41" s="13"/>
      <c r="J41" s="13"/>
      <c r="K41" s="13"/>
      <c r="L41" s="13"/>
      <c r="M41" s="13"/>
      <c r="N41" s="13"/>
      <c r="O41" s="13"/>
      <c r="P41" s="9">
        <f t="shared" si="3"/>
        <v>415896.97</v>
      </c>
    </row>
    <row r="42" spans="1:16" ht="15.75" thickBot="1" x14ac:dyDescent="0.3">
      <c r="A42" s="15" t="s">
        <v>46</v>
      </c>
      <c r="B42" s="16">
        <f>B43+B44+B45+B47+B46+B48+B49</f>
        <v>0</v>
      </c>
      <c r="C42" s="16">
        <f t="shared" ref="C42:M42" si="6">C43+C44+C45+C47+C46+C48+C49</f>
        <v>0</v>
      </c>
      <c r="D42" s="16">
        <f t="shared" si="6"/>
        <v>0</v>
      </c>
      <c r="E42" s="16">
        <f t="shared" si="6"/>
        <v>0</v>
      </c>
      <c r="F42" s="16">
        <f t="shared" si="6"/>
        <v>0</v>
      </c>
      <c r="G42" s="16">
        <f t="shared" si="6"/>
        <v>0</v>
      </c>
      <c r="H42" s="16">
        <f t="shared" si="6"/>
        <v>0</v>
      </c>
      <c r="I42" s="16">
        <f t="shared" si="6"/>
        <v>0</v>
      </c>
      <c r="J42" s="16">
        <f t="shared" si="6"/>
        <v>0</v>
      </c>
      <c r="K42" s="16">
        <f t="shared" si="6"/>
        <v>0</v>
      </c>
      <c r="L42" s="16">
        <f t="shared" si="6"/>
        <v>0</v>
      </c>
      <c r="M42" s="16">
        <f t="shared" si="6"/>
        <v>0</v>
      </c>
      <c r="N42" s="16"/>
      <c r="O42" s="16"/>
      <c r="P42" s="44">
        <f t="shared" si="3"/>
        <v>0</v>
      </c>
    </row>
    <row r="43" spans="1:16" ht="24" x14ac:dyDescent="0.25">
      <c r="A43" s="10" t="s">
        <v>47</v>
      </c>
      <c r="B43" s="11"/>
      <c r="C43" s="14">
        <v>0</v>
      </c>
      <c r="D43" s="12">
        <v>0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9">
        <f t="shared" si="3"/>
        <v>0</v>
      </c>
    </row>
    <row r="44" spans="1:16" ht="24" x14ac:dyDescent="0.25">
      <c r="A44" s="10" t="s">
        <v>48</v>
      </c>
      <c r="B44" s="11"/>
      <c r="C44" s="14">
        <v>0</v>
      </c>
      <c r="D44" s="12">
        <v>0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9">
        <f t="shared" si="3"/>
        <v>0</v>
      </c>
    </row>
    <row r="45" spans="1:16" ht="24" x14ac:dyDescent="0.25">
      <c r="A45" s="10" t="s">
        <v>49</v>
      </c>
      <c r="B45" s="11"/>
      <c r="C45" s="14">
        <v>0</v>
      </c>
      <c r="D45" s="12">
        <v>0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9">
        <f t="shared" si="3"/>
        <v>0</v>
      </c>
    </row>
    <row r="46" spans="1:16" ht="24" x14ac:dyDescent="0.25">
      <c r="A46" s="10" t="s">
        <v>50</v>
      </c>
      <c r="B46" s="11"/>
      <c r="C46" s="14">
        <v>0</v>
      </c>
      <c r="D46" s="12">
        <v>0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9">
        <f t="shared" si="3"/>
        <v>0</v>
      </c>
    </row>
    <row r="47" spans="1:16" ht="24" x14ac:dyDescent="0.25">
      <c r="A47" s="10" t="s">
        <v>51</v>
      </c>
      <c r="B47" s="11"/>
      <c r="C47" s="14">
        <v>0</v>
      </c>
      <c r="D47" s="12">
        <v>0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9">
        <f t="shared" si="3"/>
        <v>0</v>
      </c>
    </row>
    <row r="48" spans="1:16" ht="24" x14ac:dyDescent="0.25">
      <c r="A48" s="10" t="s">
        <v>52</v>
      </c>
      <c r="B48" s="11"/>
      <c r="C48" s="14">
        <v>0</v>
      </c>
      <c r="D48" s="12"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9">
        <f t="shared" si="3"/>
        <v>0</v>
      </c>
    </row>
    <row r="49" spans="1:16" ht="24" x14ac:dyDescent="0.25">
      <c r="A49" s="10" t="s">
        <v>53</v>
      </c>
      <c r="B49" s="11"/>
      <c r="C49" s="14">
        <v>0</v>
      </c>
      <c r="D49" s="12">
        <v>0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9">
        <f t="shared" si="3"/>
        <v>0</v>
      </c>
    </row>
    <row r="50" spans="1:16" x14ac:dyDescent="0.25">
      <c r="A50" s="15" t="s">
        <v>54</v>
      </c>
      <c r="B50" s="16">
        <f>B51+B52+B53+B54+B55+B56+B57</f>
        <v>0</v>
      </c>
      <c r="C50" s="16">
        <f t="shared" ref="C50:M50" si="7">C51+C52+C53+C54+C55+C56+C57</f>
        <v>0</v>
      </c>
      <c r="D50" s="16">
        <f t="shared" si="7"/>
        <v>0</v>
      </c>
      <c r="E50" s="16">
        <f t="shared" si="7"/>
        <v>0</v>
      </c>
      <c r="F50" s="16">
        <f t="shared" si="7"/>
        <v>0</v>
      </c>
      <c r="G50" s="16">
        <f t="shared" si="7"/>
        <v>0</v>
      </c>
      <c r="H50" s="16">
        <f t="shared" si="7"/>
        <v>0</v>
      </c>
      <c r="I50" s="16">
        <f t="shared" si="7"/>
        <v>0</v>
      </c>
      <c r="J50" s="16">
        <f t="shared" si="7"/>
        <v>0</v>
      </c>
      <c r="K50" s="16">
        <f t="shared" si="7"/>
        <v>0</v>
      </c>
      <c r="L50" s="16">
        <f t="shared" si="7"/>
        <v>0</v>
      </c>
      <c r="M50" s="16">
        <f t="shared" si="7"/>
        <v>0</v>
      </c>
      <c r="N50" s="16"/>
      <c r="O50" s="16"/>
      <c r="P50" s="9">
        <f t="shared" si="3"/>
        <v>0</v>
      </c>
    </row>
    <row r="51" spans="1:16" ht="24" x14ac:dyDescent="0.25">
      <c r="A51" s="10" t="s">
        <v>55</v>
      </c>
      <c r="B51" s="11"/>
      <c r="C51" s="14">
        <v>0</v>
      </c>
      <c r="D51" s="12">
        <v>0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9">
        <f t="shared" si="3"/>
        <v>0</v>
      </c>
    </row>
    <row r="52" spans="1:16" ht="24" x14ac:dyDescent="0.25">
      <c r="A52" s="10" t="s">
        <v>56</v>
      </c>
      <c r="B52" s="11"/>
      <c r="C52" s="14">
        <v>0</v>
      </c>
      <c r="D52" s="12">
        <v>0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9">
        <f t="shared" si="3"/>
        <v>0</v>
      </c>
    </row>
    <row r="53" spans="1:16" ht="24" x14ac:dyDescent="0.25">
      <c r="A53" s="10" t="s">
        <v>57</v>
      </c>
      <c r="B53" s="11"/>
      <c r="C53" s="14">
        <v>0</v>
      </c>
      <c r="D53" s="12">
        <v>0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9">
        <f t="shared" si="3"/>
        <v>0</v>
      </c>
    </row>
    <row r="54" spans="1:16" ht="24" x14ac:dyDescent="0.25">
      <c r="A54" s="10" t="s">
        <v>58</v>
      </c>
      <c r="B54" s="11"/>
      <c r="C54" s="14">
        <v>0</v>
      </c>
      <c r="D54" s="12">
        <v>0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9">
        <f t="shared" si="3"/>
        <v>0</v>
      </c>
    </row>
    <row r="55" spans="1:16" ht="24" x14ac:dyDescent="0.25">
      <c r="A55" s="10" t="s">
        <v>59</v>
      </c>
      <c r="B55" s="11"/>
      <c r="C55" s="14">
        <v>0</v>
      </c>
      <c r="D55" s="12">
        <v>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9">
        <f t="shared" si="3"/>
        <v>0</v>
      </c>
    </row>
    <row r="56" spans="1:16" ht="24" x14ac:dyDescent="0.25">
      <c r="A56" s="10" t="s">
        <v>60</v>
      </c>
      <c r="B56" s="11"/>
      <c r="C56" s="14">
        <v>0</v>
      </c>
      <c r="D56" s="12">
        <v>0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9">
        <f t="shared" si="3"/>
        <v>0</v>
      </c>
    </row>
    <row r="57" spans="1:16" ht="24" x14ac:dyDescent="0.25">
      <c r="A57" s="10" t="s">
        <v>61</v>
      </c>
      <c r="B57" s="11"/>
      <c r="C57" s="14">
        <v>0</v>
      </c>
      <c r="D57" s="12">
        <v>0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9">
        <f t="shared" si="3"/>
        <v>0</v>
      </c>
    </row>
    <row r="58" spans="1:16" ht="24" x14ac:dyDescent="0.25">
      <c r="A58" s="15" t="s">
        <v>62</v>
      </c>
      <c r="B58" s="16">
        <f>B59+B60+B61+B62+B63+B64+B65+B66+B67</f>
        <v>24162645</v>
      </c>
      <c r="C58" s="16">
        <f t="shared" ref="C58:M58" si="8">C59+C60+C61+C62+C63+C64+C65+C66+C67</f>
        <v>0</v>
      </c>
      <c r="D58" s="16">
        <f t="shared" si="8"/>
        <v>0</v>
      </c>
      <c r="E58" s="16">
        <f t="shared" si="8"/>
        <v>0</v>
      </c>
      <c r="F58" s="16">
        <f t="shared" si="8"/>
        <v>206499.03</v>
      </c>
      <c r="G58" s="16">
        <f t="shared" si="8"/>
        <v>0</v>
      </c>
      <c r="H58" s="16">
        <f t="shared" si="8"/>
        <v>0</v>
      </c>
      <c r="I58" s="16">
        <f t="shared" si="8"/>
        <v>0</v>
      </c>
      <c r="J58" s="16">
        <f t="shared" si="8"/>
        <v>0</v>
      </c>
      <c r="K58" s="16">
        <f t="shared" si="8"/>
        <v>0</v>
      </c>
      <c r="L58" s="16">
        <f t="shared" si="8"/>
        <v>0</v>
      </c>
      <c r="M58" s="16">
        <f t="shared" si="8"/>
        <v>0</v>
      </c>
      <c r="N58" s="16"/>
      <c r="O58" s="16"/>
      <c r="P58" s="9">
        <f t="shared" si="3"/>
        <v>206499.03</v>
      </c>
    </row>
    <row r="59" spans="1:16" x14ac:dyDescent="0.25">
      <c r="A59" s="10" t="s">
        <v>63</v>
      </c>
      <c r="B59" s="11">
        <v>4560000</v>
      </c>
      <c r="C59" s="14">
        <v>0</v>
      </c>
      <c r="D59" s="13">
        <v>0</v>
      </c>
      <c r="E59" s="13"/>
      <c r="F59" s="13">
        <v>206499.03</v>
      </c>
      <c r="G59" s="13"/>
      <c r="H59" s="13"/>
      <c r="I59" s="13"/>
      <c r="J59" s="13"/>
      <c r="K59" s="13"/>
      <c r="L59" s="13"/>
      <c r="M59" s="13"/>
      <c r="N59" s="13"/>
      <c r="O59" s="13"/>
      <c r="P59" s="9">
        <f t="shared" si="3"/>
        <v>206499.03</v>
      </c>
    </row>
    <row r="60" spans="1:16" ht="24" x14ac:dyDescent="0.25">
      <c r="A60" s="10" t="s">
        <v>64</v>
      </c>
      <c r="B60" s="11">
        <v>100000</v>
      </c>
      <c r="C60" s="14">
        <v>0</v>
      </c>
      <c r="D60" s="13">
        <v>0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9">
        <f t="shared" si="3"/>
        <v>0</v>
      </c>
    </row>
    <row r="61" spans="1:16" ht="24" x14ac:dyDescent="0.25">
      <c r="A61" s="10" t="s">
        <v>65</v>
      </c>
      <c r="B61" s="11">
        <v>4658989</v>
      </c>
      <c r="C61" s="14">
        <v>0</v>
      </c>
      <c r="D61" s="13">
        <v>0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9">
        <f t="shared" si="3"/>
        <v>0</v>
      </c>
    </row>
    <row r="62" spans="1:16" ht="24" x14ac:dyDescent="0.25">
      <c r="A62" s="10" t="s">
        <v>66</v>
      </c>
      <c r="B62" s="11">
        <v>9084400</v>
      </c>
      <c r="C62" s="14">
        <v>0</v>
      </c>
      <c r="D62" s="13">
        <v>0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9">
        <f t="shared" si="3"/>
        <v>0</v>
      </c>
    </row>
    <row r="63" spans="1:16" ht="24" x14ac:dyDescent="0.25">
      <c r="A63" s="10" t="s">
        <v>67</v>
      </c>
      <c r="B63" s="11">
        <v>652800</v>
      </c>
      <c r="C63" s="14">
        <v>0</v>
      </c>
      <c r="D63" s="13">
        <v>0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9">
        <f t="shared" si="3"/>
        <v>0</v>
      </c>
    </row>
    <row r="64" spans="1:16" x14ac:dyDescent="0.25">
      <c r="A64" s="10" t="s">
        <v>68</v>
      </c>
      <c r="B64" s="11">
        <v>200000</v>
      </c>
      <c r="C64" s="14">
        <v>0</v>
      </c>
      <c r="D64" s="13">
        <v>0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9">
        <f t="shared" si="3"/>
        <v>0</v>
      </c>
    </row>
    <row r="65" spans="1:16" x14ac:dyDescent="0.25">
      <c r="A65" s="10" t="s">
        <v>69</v>
      </c>
      <c r="B65" s="11">
        <v>4906456</v>
      </c>
      <c r="C65" s="14">
        <v>0</v>
      </c>
      <c r="D65" s="13">
        <v>0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9">
        <f t="shared" si="3"/>
        <v>0</v>
      </c>
    </row>
    <row r="66" spans="1:16" x14ac:dyDescent="0.25">
      <c r="A66" s="10" t="s">
        <v>70</v>
      </c>
      <c r="B66" s="11"/>
      <c r="C66" s="14">
        <v>0</v>
      </c>
      <c r="D66" s="13">
        <v>0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9">
        <f t="shared" si="3"/>
        <v>0</v>
      </c>
    </row>
    <row r="67" spans="1:16" ht="24" x14ac:dyDescent="0.25">
      <c r="A67" s="10" t="s">
        <v>71</v>
      </c>
      <c r="B67" s="11"/>
      <c r="C67" s="14">
        <v>0</v>
      </c>
      <c r="D67" s="13">
        <v>0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9">
        <f t="shared" si="3"/>
        <v>0</v>
      </c>
    </row>
    <row r="68" spans="1:16" x14ac:dyDescent="0.25">
      <c r="A68" s="15" t="s">
        <v>72</v>
      </c>
      <c r="B68" s="16">
        <f>B69+B70+B71+B72</f>
        <v>0</v>
      </c>
      <c r="C68" s="16">
        <f t="shared" ref="C68:M68" si="9">C69+C70+C71+C72</f>
        <v>0</v>
      </c>
      <c r="D68" s="16">
        <f t="shared" si="9"/>
        <v>0</v>
      </c>
      <c r="E68" s="16">
        <f t="shared" si="9"/>
        <v>0</v>
      </c>
      <c r="F68" s="16">
        <f t="shared" si="9"/>
        <v>0</v>
      </c>
      <c r="G68" s="16">
        <f t="shared" si="9"/>
        <v>0</v>
      </c>
      <c r="H68" s="16">
        <f t="shared" si="9"/>
        <v>0</v>
      </c>
      <c r="I68" s="16">
        <f t="shared" si="9"/>
        <v>0</v>
      </c>
      <c r="J68" s="16">
        <f t="shared" si="9"/>
        <v>0</v>
      </c>
      <c r="K68" s="16">
        <f t="shared" si="9"/>
        <v>0</v>
      </c>
      <c r="L68" s="16">
        <f t="shared" si="9"/>
        <v>0</v>
      </c>
      <c r="M68" s="16">
        <f t="shared" si="9"/>
        <v>0</v>
      </c>
      <c r="N68" s="16"/>
      <c r="O68" s="16"/>
      <c r="P68" s="9">
        <f t="shared" si="3"/>
        <v>0</v>
      </c>
    </row>
    <row r="69" spans="1:16" x14ac:dyDescent="0.25">
      <c r="A69" s="10" t="s">
        <v>73</v>
      </c>
      <c r="B69" s="11"/>
      <c r="C69" s="14">
        <v>0</v>
      </c>
      <c r="D69" s="12">
        <v>0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9">
        <f t="shared" si="3"/>
        <v>0</v>
      </c>
    </row>
    <row r="70" spans="1:16" x14ac:dyDescent="0.25">
      <c r="A70" s="10" t="s">
        <v>74</v>
      </c>
      <c r="B70" s="11"/>
      <c r="C70" s="14">
        <v>0</v>
      </c>
      <c r="D70" s="12">
        <v>0</v>
      </c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9">
        <f t="shared" si="3"/>
        <v>0</v>
      </c>
    </row>
    <row r="71" spans="1:16" ht="24" x14ac:dyDescent="0.25">
      <c r="A71" s="10" t="s">
        <v>75</v>
      </c>
      <c r="B71" s="11"/>
      <c r="C71" s="14">
        <v>0</v>
      </c>
      <c r="D71" s="12">
        <v>0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9">
        <f t="shared" si="3"/>
        <v>0</v>
      </c>
    </row>
    <row r="72" spans="1:16" ht="36" x14ac:dyDescent="0.25">
      <c r="A72" s="10" t="s">
        <v>76</v>
      </c>
      <c r="B72" s="11"/>
      <c r="C72" s="14">
        <v>0</v>
      </c>
      <c r="D72" s="12">
        <v>0</v>
      </c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9">
        <f t="shared" si="3"/>
        <v>0</v>
      </c>
    </row>
    <row r="73" spans="1:16" ht="24" x14ac:dyDescent="0.25">
      <c r="A73" s="15" t="s">
        <v>77</v>
      </c>
      <c r="B73" s="16">
        <f>B74+B75</f>
        <v>0</v>
      </c>
      <c r="C73" s="16">
        <f t="shared" ref="C73:M73" si="10">C74+C75</f>
        <v>0</v>
      </c>
      <c r="D73" s="16">
        <f t="shared" si="10"/>
        <v>0</v>
      </c>
      <c r="E73" s="16">
        <f t="shared" si="10"/>
        <v>0</v>
      </c>
      <c r="F73" s="16">
        <f t="shared" si="10"/>
        <v>0</v>
      </c>
      <c r="G73" s="16">
        <f t="shared" si="10"/>
        <v>0</v>
      </c>
      <c r="H73" s="16">
        <f t="shared" si="10"/>
        <v>0</v>
      </c>
      <c r="I73" s="16">
        <f t="shared" si="10"/>
        <v>0</v>
      </c>
      <c r="J73" s="16">
        <f t="shared" si="10"/>
        <v>0</v>
      </c>
      <c r="K73" s="16">
        <f t="shared" si="10"/>
        <v>0</v>
      </c>
      <c r="L73" s="16">
        <f t="shared" si="10"/>
        <v>0</v>
      </c>
      <c r="M73" s="16">
        <f t="shared" si="10"/>
        <v>0</v>
      </c>
      <c r="N73" s="16"/>
      <c r="O73" s="16"/>
      <c r="P73" s="9">
        <f t="shared" si="3"/>
        <v>0</v>
      </c>
    </row>
    <row r="74" spans="1:16" x14ac:dyDescent="0.25">
      <c r="A74" s="10" t="s">
        <v>78</v>
      </c>
      <c r="B74" s="11"/>
      <c r="C74" s="14">
        <v>0</v>
      </c>
      <c r="D74" s="12">
        <v>0</v>
      </c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9">
        <f t="shared" si="3"/>
        <v>0</v>
      </c>
    </row>
    <row r="75" spans="1:16" ht="24" x14ac:dyDescent="0.25">
      <c r="A75" s="10" t="s">
        <v>79</v>
      </c>
      <c r="B75" s="11"/>
      <c r="C75" s="14">
        <v>0</v>
      </c>
      <c r="D75" s="12">
        <v>0</v>
      </c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9">
        <f t="shared" si="3"/>
        <v>0</v>
      </c>
    </row>
    <row r="76" spans="1:16" x14ac:dyDescent="0.25">
      <c r="A76" s="15" t="s">
        <v>80</v>
      </c>
      <c r="B76" s="16">
        <f>B77+B78+B79</f>
        <v>0</v>
      </c>
      <c r="C76" s="16">
        <f t="shared" ref="C76:M76" si="11">C77+C78+C79</f>
        <v>0</v>
      </c>
      <c r="D76" s="16">
        <f t="shared" si="11"/>
        <v>0</v>
      </c>
      <c r="E76" s="16">
        <f t="shared" si="11"/>
        <v>0</v>
      </c>
      <c r="F76" s="16">
        <f t="shared" si="11"/>
        <v>0</v>
      </c>
      <c r="G76" s="16">
        <f t="shared" si="11"/>
        <v>0</v>
      </c>
      <c r="H76" s="16">
        <f t="shared" si="11"/>
        <v>0</v>
      </c>
      <c r="I76" s="16">
        <f t="shared" si="11"/>
        <v>0</v>
      </c>
      <c r="J76" s="16">
        <f t="shared" si="11"/>
        <v>0</v>
      </c>
      <c r="K76" s="16">
        <f t="shared" si="11"/>
        <v>0</v>
      </c>
      <c r="L76" s="16">
        <f t="shared" si="11"/>
        <v>0</v>
      </c>
      <c r="M76" s="16">
        <f t="shared" si="11"/>
        <v>0</v>
      </c>
      <c r="N76" s="16"/>
      <c r="O76" s="16"/>
      <c r="P76" s="9">
        <f t="shared" si="3"/>
        <v>0</v>
      </c>
    </row>
    <row r="77" spans="1:16" ht="24" x14ac:dyDescent="0.25">
      <c r="A77" s="10" t="s">
        <v>81</v>
      </c>
      <c r="B77" s="11"/>
      <c r="C77" s="14">
        <v>0</v>
      </c>
      <c r="D77" s="12">
        <v>0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9">
        <f t="shared" si="3"/>
        <v>0</v>
      </c>
    </row>
    <row r="78" spans="1:16" ht="24" x14ac:dyDescent="0.25">
      <c r="A78" s="10" t="s">
        <v>82</v>
      </c>
      <c r="B78" s="11"/>
      <c r="C78" s="14">
        <v>0</v>
      </c>
      <c r="D78" s="12">
        <v>0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9">
        <f t="shared" si="3"/>
        <v>0</v>
      </c>
    </row>
    <row r="79" spans="1:16" ht="24" x14ac:dyDescent="0.25">
      <c r="A79" s="10" t="s">
        <v>83</v>
      </c>
      <c r="B79" s="11"/>
      <c r="C79" s="14">
        <v>0</v>
      </c>
      <c r="D79" s="12">
        <v>0</v>
      </c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9">
        <f t="shared" si="3"/>
        <v>0</v>
      </c>
    </row>
    <row r="80" spans="1:16" ht="15.75" thickBot="1" x14ac:dyDescent="0.3">
      <c r="A80" s="17" t="s">
        <v>84</v>
      </c>
      <c r="B80" s="18">
        <f>B76+B73+B68+B58+B50+B42+B32+B22+B16</f>
        <v>656607258</v>
      </c>
      <c r="C80" s="18">
        <f t="shared" ref="C80:M80" si="12">C76+C73+C68+C58+C50+C42+C32+C22+C16</f>
        <v>0</v>
      </c>
      <c r="D80" s="18">
        <f t="shared" si="12"/>
        <v>35312230.810000002</v>
      </c>
      <c r="E80" s="18">
        <f t="shared" si="12"/>
        <v>36112418.950000003</v>
      </c>
      <c r="F80" s="18">
        <f t="shared" si="12"/>
        <v>42579828.969999999</v>
      </c>
      <c r="G80" s="18">
        <f t="shared" si="12"/>
        <v>0</v>
      </c>
      <c r="H80" s="18">
        <f t="shared" si="12"/>
        <v>0</v>
      </c>
      <c r="I80" s="18">
        <f t="shared" si="12"/>
        <v>0</v>
      </c>
      <c r="J80" s="18">
        <f t="shared" si="12"/>
        <v>0</v>
      </c>
      <c r="K80" s="18">
        <f t="shared" si="12"/>
        <v>0</v>
      </c>
      <c r="L80" s="18">
        <f t="shared" si="12"/>
        <v>0</v>
      </c>
      <c r="M80" s="18">
        <f t="shared" si="12"/>
        <v>0</v>
      </c>
      <c r="N80" s="18"/>
      <c r="O80" s="18"/>
      <c r="P80" s="9">
        <f t="shared" si="3"/>
        <v>114004478.73</v>
      </c>
    </row>
    <row r="81" spans="1:16" ht="15.75" thickTop="1" x14ac:dyDescent="0.25">
      <c r="A81" s="19"/>
      <c r="B81" s="20"/>
      <c r="C81" s="21"/>
      <c r="D81" s="22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</row>
    <row r="82" spans="1:16" x14ac:dyDescent="0.25">
      <c r="A82" s="24" t="s">
        <v>85</v>
      </c>
      <c r="B82" s="25"/>
      <c r="C82" s="21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7"/>
    </row>
    <row r="83" spans="1:16" x14ac:dyDescent="0.25">
      <c r="A83" s="24" t="s">
        <v>86</v>
      </c>
      <c r="B83" s="28">
        <f>+B84+B85</f>
        <v>0</v>
      </c>
      <c r="C83" s="29"/>
      <c r="D83" s="30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28">
        <f>+P84+P85</f>
        <v>0</v>
      </c>
    </row>
    <row r="84" spans="1:16" ht="24" x14ac:dyDescent="0.25">
      <c r="A84" s="10" t="s">
        <v>87</v>
      </c>
      <c r="B84" s="11">
        <v>0</v>
      </c>
      <c r="C84" s="14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/>
      <c r="O84" s="12"/>
      <c r="P84" s="13">
        <f>+D84+E84+F84+G84+H84+I84+J84+K84+L84+M84</f>
        <v>0</v>
      </c>
    </row>
    <row r="85" spans="1:16" ht="24" x14ac:dyDescent="0.25">
      <c r="A85" s="10" t="s">
        <v>88</v>
      </c>
      <c r="B85" s="11">
        <v>0</v>
      </c>
      <c r="C85" s="14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/>
      <c r="O85" s="12"/>
      <c r="P85" s="13">
        <f>+D85+E85+F85+G85+H85+I85+J85+K85+L85+M85</f>
        <v>0</v>
      </c>
    </row>
    <row r="86" spans="1:16" x14ac:dyDescent="0.25">
      <c r="A86" s="24" t="s">
        <v>89</v>
      </c>
      <c r="B86" s="28">
        <f>+B87+B88</f>
        <v>0</v>
      </c>
      <c r="C86" s="29"/>
      <c r="D86" s="30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28">
        <f>+P87+P88</f>
        <v>0</v>
      </c>
    </row>
    <row r="87" spans="1:16" ht="24" x14ac:dyDescent="0.25">
      <c r="A87" s="10" t="s">
        <v>90</v>
      </c>
      <c r="B87" s="11">
        <v>0</v>
      </c>
      <c r="C87" s="14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/>
      <c r="O87" s="12"/>
      <c r="P87" s="13">
        <f>+D87+E87+F87+G87+H87+I87+J87+K87+L87+M87</f>
        <v>0</v>
      </c>
    </row>
    <row r="88" spans="1:16" ht="24" x14ac:dyDescent="0.25">
      <c r="A88" s="10" t="s">
        <v>91</v>
      </c>
      <c r="B88" s="11">
        <v>0</v>
      </c>
      <c r="C88" s="14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/>
      <c r="O88" s="12"/>
      <c r="P88" s="13">
        <f>+D88+E88+F88+G88+H88+I88+J88+K88+L88+M88</f>
        <v>0</v>
      </c>
    </row>
    <row r="89" spans="1:16" x14ac:dyDescent="0.25">
      <c r="A89" s="24" t="s">
        <v>92</v>
      </c>
      <c r="B89" s="28">
        <f>+B90</f>
        <v>0</v>
      </c>
      <c r="C89" s="29"/>
      <c r="D89" s="3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28">
        <f>+P90</f>
        <v>0</v>
      </c>
    </row>
    <row r="90" spans="1:16" ht="24" x14ac:dyDescent="0.25">
      <c r="A90" s="10" t="s">
        <v>93</v>
      </c>
      <c r="B90" s="11">
        <v>0</v>
      </c>
      <c r="C90" s="14">
        <v>0</v>
      </c>
      <c r="D90" s="32">
        <v>0</v>
      </c>
      <c r="E90" s="32">
        <v>0</v>
      </c>
      <c r="F90" s="32">
        <v>0</v>
      </c>
      <c r="G90" s="32">
        <v>0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2"/>
      <c r="O90" s="32"/>
      <c r="P90" s="33">
        <f>+D90+E90+F90+G90+H90+I90+J90+K90+L90+M90</f>
        <v>0</v>
      </c>
    </row>
    <row r="91" spans="1:16" x14ac:dyDescent="0.25">
      <c r="A91" s="34" t="s">
        <v>94</v>
      </c>
      <c r="B91" s="35">
        <f>+B83+B86+B89</f>
        <v>0</v>
      </c>
      <c r="C91" s="35">
        <f t="shared" ref="C91:M91" si="13">+C84+C85+C87+C88+C90</f>
        <v>0</v>
      </c>
      <c r="D91" s="35">
        <f t="shared" si="13"/>
        <v>0</v>
      </c>
      <c r="E91" s="35">
        <f t="shared" si="13"/>
        <v>0</v>
      </c>
      <c r="F91" s="35">
        <f t="shared" si="13"/>
        <v>0</v>
      </c>
      <c r="G91" s="35">
        <f t="shared" si="13"/>
        <v>0</v>
      </c>
      <c r="H91" s="35">
        <f t="shared" si="13"/>
        <v>0</v>
      </c>
      <c r="I91" s="35">
        <f t="shared" si="13"/>
        <v>0</v>
      </c>
      <c r="J91" s="35">
        <f t="shared" si="13"/>
        <v>0</v>
      </c>
      <c r="K91" s="35">
        <f t="shared" si="13"/>
        <v>0</v>
      </c>
      <c r="L91" s="35">
        <f t="shared" si="13"/>
        <v>0</v>
      </c>
      <c r="M91" s="35">
        <f t="shared" si="13"/>
        <v>0</v>
      </c>
      <c r="N91" s="35"/>
      <c r="O91" s="35"/>
      <c r="P91" s="35">
        <f>+P83+P86+P89</f>
        <v>0</v>
      </c>
    </row>
    <row r="92" spans="1:16" x14ac:dyDescent="0.25">
      <c r="A92" s="1"/>
      <c r="B92" s="21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</row>
    <row r="93" spans="1:16" ht="26.25" thickBot="1" x14ac:dyDescent="0.3">
      <c r="A93" s="37" t="s">
        <v>95</v>
      </c>
      <c r="B93" s="38">
        <f>+B80+B91</f>
        <v>656607258</v>
      </c>
      <c r="C93" s="38">
        <f>+C80+C91</f>
        <v>0</v>
      </c>
      <c r="D93" s="38">
        <f t="shared" ref="D93:P93" si="14">+D80+D91</f>
        <v>35312230.810000002</v>
      </c>
      <c r="E93" s="38">
        <f t="shared" si="14"/>
        <v>36112418.950000003</v>
      </c>
      <c r="F93" s="38">
        <f t="shared" si="14"/>
        <v>42579828.969999999</v>
      </c>
      <c r="G93" s="38">
        <f t="shared" si="14"/>
        <v>0</v>
      </c>
      <c r="H93" s="38">
        <f t="shared" si="14"/>
        <v>0</v>
      </c>
      <c r="I93" s="38">
        <f t="shared" si="14"/>
        <v>0</v>
      </c>
      <c r="J93" s="38">
        <f t="shared" si="14"/>
        <v>0</v>
      </c>
      <c r="K93" s="38">
        <f t="shared" si="14"/>
        <v>0</v>
      </c>
      <c r="L93" s="38">
        <f t="shared" si="14"/>
        <v>0</v>
      </c>
      <c r="M93" s="38">
        <f t="shared" si="14"/>
        <v>0</v>
      </c>
      <c r="N93" s="38"/>
      <c r="O93" s="38"/>
      <c r="P93" s="38">
        <f t="shared" si="14"/>
        <v>114004478.73</v>
      </c>
    </row>
    <row r="94" spans="1:16" ht="15.75" thickTop="1" x14ac:dyDescent="0.25">
      <c r="A94" s="39" t="s">
        <v>96</v>
      </c>
      <c r="B94" s="21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40" t="s">
        <v>97</v>
      </c>
      <c r="B95" s="21"/>
      <c r="D95" s="2"/>
      <c r="E95" s="2"/>
      <c r="F95" s="2"/>
      <c r="G95" s="2"/>
      <c r="H95" s="2"/>
      <c r="I95" s="41"/>
      <c r="J95" s="41"/>
      <c r="K95" s="41"/>
      <c r="L95" s="41"/>
      <c r="M95" s="41"/>
      <c r="N95" s="41"/>
      <c r="O95" s="41"/>
      <c r="P95" s="2"/>
    </row>
    <row r="96" spans="1:16" x14ac:dyDescent="0.25">
      <c r="A96" s="40" t="s">
        <v>98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40" t="s">
        <v>99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40" t="s">
        <v>100</v>
      </c>
      <c r="D98" s="2"/>
      <c r="E98" s="2"/>
      <c r="F98" s="2"/>
      <c r="G98" s="42"/>
      <c r="H98" s="42"/>
      <c r="I98" s="42"/>
      <c r="J98" s="53"/>
      <c r="K98" s="53"/>
      <c r="L98" s="53"/>
      <c r="M98" s="53"/>
      <c r="N98" s="42"/>
      <c r="O98" s="42"/>
      <c r="P98" s="42"/>
    </row>
    <row r="99" spans="1:16" x14ac:dyDescent="0.25">
      <c r="A99" s="40" t="s">
        <v>101</v>
      </c>
      <c r="D99" s="2"/>
      <c r="E99" s="2"/>
      <c r="F99" s="2"/>
      <c r="G99" s="46" t="s">
        <v>102</v>
      </c>
      <c r="H99" s="46"/>
      <c r="I99" s="46"/>
      <c r="J99" s="47"/>
      <c r="K99" s="47"/>
      <c r="L99" s="47"/>
      <c r="M99" s="47"/>
      <c r="N99" s="46"/>
      <c r="O99" s="46"/>
      <c r="P99" s="46"/>
    </row>
    <row r="100" spans="1:16" x14ac:dyDescent="0.25">
      <c r="A100" s="40" t="s">
        <v>103</v>
      </c>
      <c r="B100" s="21"/>
      <c r="D100" s="2"/>
      <c r="E100" s="2"/>
      <c r="F100" s="2"/>
      <c r="G100" s="48" t="s">
        <v>104</v>
      </c>
      <c r="H100" s="48"/>
      <c r="I100" s="48"/>
      <c r="J100" s="48"/>
      <c r="K100" s="48"/>
      <c r="L100" s="48"/>
      <c r="M100" s="48"/>
      <c r="N100" s="48"/>
      <c r="O100" s="48"/>
      <c r="P100" s="48"/>
    </row>
    <row r="101" spans="1:16" x14ac:dyDescent="0.25">
      <c r="A101" s="40"/>
      <c r="B101" s="21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40"/>
      <c r="B102" s="21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40"/>
      <c r="B103" s="2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40"/>
      <c r="B104" s="2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43"/>
      <c r="C105" s="4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43"/>
      <c r="C106" s="4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Mercedes Moronta</cp:lastModifiedBy>
  <cp:lastPrinted>2023-04-12T19:04:03Z</cp:lastPrinted>
  <dcterms:created xsi:type="dcterms:W3CDTF">2023-02-08T18:19:49Z</dcterms:created>
  <dcterms:modified xsi:type="dcterms:W3CDTF">2023-04-12T19:16:33Z</dcterms:modified>
</cp:coreProperties>
</file>