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saidel\Desktop\OAI2.0\Transparencia\Proyectos y Programas\POA\"/>
    </mc:Choice>
  </mc:AlternateContent>
  <bookViews>
    <workbookView xWindow="0" yWindow="0" windowWidth="20490" windowHeight="7755"/>
  </bookViews>
  <sheets>
    <sheet name="Trimestral" sheetId="2" r:id="rId1"/>
    <sheet name="Cronograma Actividades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7" i="3" l="1"/>
  <c r="N57" i="3"/>
  <c r="I97" i="2"/>
  <c r="I96" i="2"/>
  <c r="I94" i="2"/>
  <c r="I93" i="2"/>
  <c r="I67" i="2"/>
  <c r="I66" i="2"/>
  <c r="I65" i="2"/>
  <c r="I64" i="2"/>
  <c r="I63" i="2"/>
  <c r="I62" i="2"/>
  <c r="I61" i="2"/>
  <c r="I60" i="2"/>
  <c r="I59" i="2"/>
  <c r="L58" i="2" l="1"/>
  <c r="J58" i="2" s="1"/>
  <c r="N48" i="3"/>
  <c r="K58" i="2" l="1"/>
  <c r="I17" i="2" l="1"/>
  <c r="H32" i="2" l="1"/>
  <c r="G32" i="2"/>
  <c r="F32" i="2"/>
  <c r="E32" i="2"/>
  <c r="I35" i="2"/>
  <c r="I34" i="2"/>
  <c r="L34" i="2" s="1"/>
  <c r="I33" i="2"/>
  <c r="L33" i="2" s="1"/>
  <c r="I24" i="2"/>
  <c r="J33" i="2" l="1"/>
  <c r="K33" i="2"/>
  <c r="J34" i="2"/>
  <c r="K34" i="2"/>
  <c r="I32" i="2"/>
  <c r="I30" i="2"/>
  <c r="L30" i="2" s="1"/>
  <c r="I31" i="2"/>
  <c r="L31" i="2" s="1"/>
  <c r="K31" i="2" l="1"/>
  <c r="J31" i="2"/>
  <c r="K30" i="2"/>
  <c r="J30" i="2"/>
  <c r="I12" i="2"/>
  <c r="L12" i="2" s="1"/>
  <c r="I13" i="2"/>
  <c r="L13" i="2" s="1"/>
  <c r="I14" i="2"/>
  <c r="L14" i="2" s="1"/>
  <c r="L15" i="2"/>
  <c r="I16" i="2"/>
  <c r="L16" i="2" s="1"/>
  <c r="I18" i="2"/>
  <c r="L18" i="2" s="1"/>
  <c r="I19" i="2"/>
  <c r="L19" i="2" s="1"/>
  <c r="I20" i="2"/>
  <c r="L20" i="2" s="1"/>
  <c r="I21" i="2"/>
  <c r="L21" i="2" s="1"/>
  <c r="I22" i="2"/>
  <c r="L22" i="2" s="1"/>
  <c r="I23" i="2"/>
  <c r="L23" i="2" s="1"/>
  <c r="L24" i="2"/>
  <c r="I25" i="2"/>
  <c r="L25" i="2" s="1"/>
  <c r="J25" i="2" s="1"/>
  <c r="K25" i="2" s="1"/>
  <c r="I26" i="2"/>
  <c r="L26" i="2" s="1"/>
  <c r="I27" i="2"/>
  <c r="L27" i="2" s="1"/>
  <c r="I28" i="2"/>
  <c r="L28" i="2" s="1"/>
  <c r="I29" i="2"/>
  <c r="L29" i="2" s="1"/>
  <c r="I11" i="2"/>
  <c r="L11" i="2" s="1"/>
  <c r="K26" i="2" l="1"/>
  <c r="J26" i="2"/>
  <c r="K28" i="2"/>
  <c r="J28" i="2"/>
  <c r="J24" i="2"/>
  <c r="K24" i="2" s="1"/>
  <c r="J27" i="2"/>
  <c r="K27" i="2"/>
  <c r="K29" i="2"/>
  <c r="J29" i="2"/>
  <c r="J23" i="2"/>
  <c r="K23" i="2" s="1"/>
  <c r="J16" i="2"/>
  <c r="K16" i="2" s="1"/>
  <c r="J22" i="2"/>
  <c r="K22" i="2" s="1"/>
  <c r="J15" i="2"/>
  <c r="K15" i="2" s="1"/>
  <c r="J21" i="2"/>
  <c r="K21" i="2" s="1"/>
  <c r="J14" i="2"/>
  <c r="K14" i="2" s="1"/>
  <c r="J20" i="2"/>
  <c r="K20" i="2" s="1"/>
  <c r="J13" i="2"/>
  <c r="K13" i="2" s="1"/>
  <c r="J19" i="2"/>
  <c r="K19" i="2" s="1"/>
  <c r="J12" i="2"/>
  <c r="K12" i="2" s="1"/>
  <c r="J11" i="2"/>
  <c r="K11" i="2" s="1"/>
  <c r="J18" i="2"/>
  <c r="K18" i="2" s="1"/>
</calcChain>
</file>

<file path=xl/sharedStrings.xml><?xml version="1.0" encoding="utf-8"?>
<sst xmlns="http://schemas.openxmlformats.org/spreadsheetml/2006/main" count="995" uniqueCount="254">
  <si>
    <t>Producto</t>
  </si>
  <si>
    <t>Unidad de Medida</t>
  </si>
  <si>
    <t>Indicador</t>
  </si>
  <si>
    <t>1er. Trim.</t>
  </si>
  <si>
    <t>2do. Trim.</t>
  </si>
  <si>
    <t>3er. Trim.</t>
  </si>
  <si>
    <t>4to. Trim.</t>
  </si>
  <si>
    <t>Total Meta Física Programada</t>
  </si>
  <si>
    <t>Hombres</t>
  </si>
  <si>
    <t>Mujeres</t>
  </si>
  <si>
    <t>Total Ben.</t>
  </si>
  <si>
    <t>Medios de Verificación</t>
  </si>
  <si>
    <t>Limitaciones y Supuestos</t>
  </si>
  <si>
    <t>Resultados Esperados</t>
  </si>
  <si>
    <t>Metas Programadas 2019</t>
  </si>
  <si>
    <t>Beneficiarios</t>
  </si>
  <si>
    <t>Demostraciones</t>
  </si>
  <si>
    <t>Cursos</t>
  </si>
  <si>
    <t>Talleres</t>
  </si>
  <si>
    <t>Giras</t>
  </si>
  <si>
    <t>Reuniones de campo</t>
  </si>
  <si>
    <t>Charlas</t>
  </si>
  <si>
    <t>Fomento de pastos (tareas)</t>
  </si>
  <si>
    <t>Fomento de yerba de corte (tareas)</t>
  </si>
  <si>
    <t>Siembra de caña (tareas)</t>
  </si>
  <si>
    <t>Control de maleza (tareas)</t>
  </si>
  <si>
    <t>Fertilización (tareas)</t>
  </si>
  <si>
    <t>Fomento Silvopastoril (tareas)</t>
  </si>
  <si>
    <t>Silos (tareas)</t>
  </si>
  <si>
    <t>Heno (tareas)</t>
  </si>
  <si>
    <t>Visitas</t>
  </si>
  <si>
    <t>Mini-reuniones</t>
  </si>
  <si>
    <t>Tareas</t>
  </si>
  <si>
    <t>Actividad</t>
  </si>
  <si>
    <t>Productores asistidos</t>
  </si>
  <si>
    <t>Asistencia técnica dirigida a la producción bovina</t>
  </si>
  <si>
    <t xml:space="preserve">Cantidad de actividades de extensión y capacitación realizadas  </t>
  </si>
  <si>
    <t>Aumentada la producción de leche,  aumento de los niveles de ingresos de los productores.</t>
  </si>
  <si>
    <t>informes, fotos, supervisiones</t>
  </si>
  <si>
    <t>Fomento de pasturas para la producción de leche</t>
  </si>
  <si>
    <t>Condiciones metereológicas adversas, recursos humanos insuficientes para la cobertura de los servicios</t>
  </si>
  <si>
    <t>Mejoramiento Genético en bovinos</t>
  </si>
  <si>
    <t>Reproductoras inseminadas</t>
  </si>
  <si>
    <t>Ganaderos asistidos</t>
  </si>
  <si>
    <t xml:space="preserve">Número de nacimientos de terneras/os mejoradas </t>
  </si>
  <si>
    <t>visitas de seguimiento a la finca, informes y evidencias</t>
  </si>
  <si>
    <t>Ministerio de Agrícultura</t>
  </si>
  <si>
    <t>Dirección General de Agrícultura</t>
  </si>
  <si>
    <t>CRONOGRAMA DE ACTIVIDADES PROGRAMADAS PARA EL 2019</t>
  </si>
  <si>
    <t>DESCRIPCION DE ACTIVIDADES</t>
  </si>
  <si>
    <t>TIEMPO</t>
  </si>
  <si>
    <t>PRESUPUESTO 2019 (RD$)</t>
  </si>
  <si>
    <t>EN.</t>
  </si>
  <si>
    <t>FEB.</t>
  </si>
  <si>
    <t>MAR.</t>
  </si>
  <si>
    <t>ABR.</t>
  </si>
  <si>
    <t>MAY.</t>
  </si>
  <si>
    <t>JUN.</t>
  </si>
  <si>
    <t>JUL.</t>
  </si>
  <si>
    <t>AGOST.</t>
  </si>
  <si>
    <t>SEPT.</t>
  </si>
  <si>
    <t>OCT.</t>
  </si>
  <si>
    <t>NOV.</t>
  </si>
  <si>
    <t>DIC.</t>
  </si>
  <si>
    <t>Reuniones con Asociaciones</t>
  </si>
  <si>
    <t>Mini Reuniones</t>
  </si>
  <si>
    <t>Reuniones con asociaciones</t>
  </si>
  <si>
    <t>Total</t>
  </si>
  <si>
    <t>Medios TV</t>
  </si>
  <si>
    <t>Medios radio</t>
  </si>
  <si>
    <t>Medios gráfico</t>
  </si>
  <si>
    <t>Dias de campo</t>
  </si>
  <si>
    <t>Dia de campo</t>
  </si>
  <si>
    <t>Productores sensibilizados y capacitados frente al cambio climatico</t>
  </si>
  <si>
    <t>Se mantiene o se incrementa la demanda actual de leche de vaca y de cabra.</t>
  </si>
  <si>
    <t>Promoviendo la Ganaderia Climaticamente Inteligente en la Republida Dominicana</t>
  </si>
  <si>
    <r>
      <t>Asistencia T</t>
    </r>
    <r>
      <rPr>
        <sz val="9"/>
        <color indexed="8"/>
        <rFont val="Calibri"/>
        <family val="2"/>
      </rPr>
      <t>é</t>
    </r>
    <r>
      <rPr>
        <sz val="9"/>
        <color indexed="8"/>
        <rFont val="Calibri"/>
        <family val="2"/>
      </rPr>
      <t>cnica en Oficina</t>
    </r>
  </si>
  <si>
    <t>Productores asistidos y capacitados</t>
  </si>
  <si>
    <r>
      <t>Asistencia T</t>
    </r>
    <r>
      <rPr>
        <sz val="9"/>
        <color indexed="8"/>
        <rFont val="Calibri"/>
        <family val="2"/>
      </rPr>
      <t>é</t>
    </r>
    <r>
      <rPr>
        <sz val="9"/>
        <color indexed="8"/>
        <rFont val="Calibri"/>
        <family val="2"/>
      </rPr>
      <t>cnica en Campo (visita)</t>
    </r>
  </si>
  <si>
    <t>Inspección de apiarios/colmenas</t>
  </si>
  <si>
    <t>Inspección sanitaria de apiarios/colmenas</t>
  </si>
  <si>
    <r>
      <t>Capacitaci</t>
    </r>
    <r>
      <rPr>
        <sz val="9"/>
        <color indexed="8"/>
        <rFont val="Calibri"/>
        <family val="2"/>
      </rPr>
      <t>ón Continua Técnicos</t>
    </r>
  </si>
  <si>
    <r>
      <t>Reuniones T</t>
    </r>
    <r>
      <rPr>
        <sz val="9"/>
        <color indexed="8"/>
        <rFont val="Calibri"/>
        <family val="2"/>
      </rPr>
      <t>écnicas Diviapi</t>
    </r>
  </si>
  <si>
    <t>Capacitaciones Productores:</t>
  </si>
  <si>
    <r>
      <t>Demostraci</t>
    </r>
    <r>
      <rPr>
        <sz val="9"/>
        <color indexed="8"/>
        <rFont val="Calibri"/>
        <family val="2"/>
      </rPr>
      <t>ó</t>
    </r>
    <r>
      <rPr>
        <sz val="9"/>
        <color indexed="8"/>
        <rFont val="Calibri"/>
        <family val="2"/>
      </rPr>
      <t>n de M</t>
    </r>
    <r>
      <rPr>
        <sz val="9"/>
        <color indexed="8"/>
        <rFont val="Calibri"/>
        <family val="2"/>
      </rPr>
      <t>é</t>
    </r>
    <r>
      <rPr>
        <sz val="9"/>
        <color indexed="8"/>
        <rFont val="Calibri"/>
        <family val="2"/>
      </rPr>
      <t>todos (apiarios demostrativos)</t>
    </r>
  </si>
  <si>
    <r>
      <t>Demostraci</t>
    </r>
    <r>
      <rPr>
        <sz val="9"/>
        <color indexed="8"/>
        <rFont val="Calibri"/>
        <family val="2"/>
      </rPr>
      <t>ó</t>
    </r>
    <r>
      <rPr>
        <sz val="9"/>
        <color indexed="8"/>
        <rFont val="Calibri"/>
        <family val="2"/>
      </rPr>
      <t>n de Resultados (apiarios demostrativos)</t>
    </r>
  </si>
  <si>
    <t>Entrega Material Divulgativo</t>
  </si>
  <si>
    <t>Reuniones con Productores</t>
  </si>
  <si>
    <t>Mini Reuniones con Productores</t>
  </si>
  <si>
    <t>Registro de Productores</t>
  </si>
  <si>
    <t>Registro y georeferenciación de apiarios</t>
  </si>
  <si>
    <t>Carta constancia Registro</t>
  </si>
  <si>
    <t>Celdas reales</t>
  </si>
  <si>
    <t>Vigilancia Epidemiologica Enfermedades Abejas</t>
  </si>
  <si>
    <t>Reinas fecundadas/IA</t>
  </si>
  <si>
    <t>Toma de muestra</t>
  </si>
  <si>
    <t>Control Sanitario (varroa/nosema)</t>
  </si>
  <si>
    <t>X</t>
  </si>
  <si>
    <t>Jornadas de sensibilizacion y motivacion para ganaderos</t>
  </si>
  <si>
    <t>Levantamiento de informacion sobre cumplimiento de medidas de sostenibilidad en fincas lecheras</t>
  </si>
  <si>
    <t>Consultoria tecnica para eficiencia de reproductiva</t>
  </si>
  <si>
    <t>Consultoria tecnica sobre medidas ecologicas para ganaderia lechera</t>
  </si>
  <si>
    <t>implementacion de medidas ecologicas en fincas ganaderas</t>
  </si>
  <si>
    <t>Prestamos a ganaderos para medidas ecologicas</t>
  </si>
  <si>
    <t>Fortalecimiento institucional y financiera para la coordinacion y gestion de una estrategia baja en emisiones</t>
  </si>
  <si>
    <t>Validacion y transferencia de tecnologias y buenas practicasf</t>
  </si>
  <si>
    <t>Monitoreo, Reporte y Verificacion para el sector ganadero</t>
  </si>
  <si>
    <t>Monitoreo, Evaluacion y gestion de conocimiento</t>
  </si>
  <si>
    <t>Costos operativos del proyecto</t>
  </si>
  <si>
    <t>Cantidad de ternera nacida</t>
  </si>
  <si>
    <t>Ganadería más sostenible y baja en emisiones</t>
  </si>
  <si>
    <t xml:space="preserve">Cantidad actividades extensión y capacitación realizadas con apicultores
</t>
  </si>
  <si>
    <t xml:space="preserve">Trabajos reproductivos </t>
  </si>
  <si>
    <t>Vientre</t>
  </si>
  <si>
    <t>Visita</t>
  </si>
  <si>
    <t>Cursos realizado</t>
  </si>
  <si>
    <t>Apiarios asistidos</t>
  </si>
  <si>
    <t>Enfermedades controladas</t>
  </si>
  <si>
    <t>Apiarios saneados</t>
  </si>
  <si>
    <t>Dirección General de Ganadería</t>
  </si>
  <si>
    <t>Aumento de la produccion de leche en el pais, aumento de los ingresos de los productores</t>
  </si>
  <si>
    <t>Mejoramiento de la genética en la finca, incremeto en la producción de leche, eficiencia productiva y reproductiva</t>
  </si>
  <si>
    <t>1-Productores adoptan sustemas de producción más ecológicos reduciendo riesgo de contaminación y emisiones de GEI.  2-Alimentación de ganado basada en pasturas en estado apropiado y bancos de proteina.  3- Establecidos sistemas silvopastoriles para captura de carbono.</t>
  </si>
  <si>
    <t>Informes del desempeño de la agropecuaria en la economía dominicana de los próximos años.</t>
  </si>
  <si>
    <t>Eleverar el nivel de conocimiento de los productores y técnicos, introducir tecnologías en las fincas</t>
  </si>
  <si>
    <t>Disponibilidad de semillas, herramientas de control, condiciones meteorológicas adversas, falta de recursos para la adquisición de  productos para el control de plagas y enfermedades</t>
  </si>
  <si>
    <t>Condiciones meteorológicas adversas, recursos humanos insuficientes para la cobertura de los servicios, falta de cumplimeinto de protocolo para inseminar (nutricion, registros, etc)</t>
  </si>
  <si>
    <t>Recursos humanos calificados, poco interés de los productores para aplicar la tecnología</t>
  </si>
  <si>
    <t>Relación de participantes, informes, fotos</t>
  </si>
  <si>
    <t>Mejoramiento Genético Abejas</t>
  </si>
  <si>
    <t>Fomento Producción Apícola</t>
  </si>
  <si>
    <r>
      <t xml:space="preserve">Ejes Estratégicos:  </t>
    </r>
    <r>
      <rPr>
        <sz val="10"/>
        <color theme="1"/>
        <rFont val="Times New Roman"/>
        <family val="1"/>
      </rPr>
      <t>1. Fortalecimiento Institucional,  3. Fomento a la Produccion de Especies Pecuarias, Sostenibilidad Ambiental.</t>
    </r>
  </si>
  <si>
    <t>Renuencia a la integración por falta de conocimiento</t>
  </si>
  <si>
    <t>Se ha fortalecido la capacidad institucional. Gestion efectiva de las lecciones aprendidas sobre la ganaderia sostenible y el cambio climático.</t>
  </si>
  <si>
    <t>Suelos de predios recuperados. Creación de corredores biologicos, integrando pastos y arboles.</t>
  </si>
  <si>
    <t>Se aplican prácticas amigables con el medio ambiente</t>
  </si>
  <si>
    <t>Informe técnicos, visitas, fotos</t>
  </si>
  <si>
    <t>Reuniones Técnicas con otras Organizaciones</t>
  </si>
  <si>
    <t>Disposición de los productores</t>
  </si>
  <si>
    <t>Aumentada la producción de miel  y subproductos de las abejas, aumentado los ingresos de los productores apícolas, aumentando su  calidad de vida.</t>
  </si>
  <si>
    <t>Fomento a la crianza de las Especies Caprina y Ovino</t>
  </si>
  <si>
    <t xml:space="preserve"> Asistencia tecnica oficina  </t>
  </si>
  <si>
    <t>Cantidad de actividades</t>
  </si>
  <si>
    <t>Informes, fotos, relacion de participantes</t>
  </si>
  <si>
    <t>Medio de transporte disponible, combustible, prioridad parra realizar otros trabajos no programados, disposicion de productores a ser capacitados o asistidos</t>
  </si>
  <si>
    <t>Incremetno en la producción y productividad  del ganado caprino y ovino</t>
  </si>
  <si>
    <t>Asistencia en fincas</t>
  </si>
  <si>
    <t>4 en fincas</t>
  </si>
  <si>
    <t xml:space="preserve">Entrega de material divulgativo </t>
  </si>
  <si>
    <t>Imparticion charla</t>
  </si>
  <si>
    <t xml:space="preserve">Reuniones con asociaciones </t>
  </si>
  <si>
    <t xml:space="preserve">Imparticion de cursos </t>
  </si>
  <si>
    <t xml:space="preserve">Talleres </t>
  </si>
  <si>
    <t xml:space="preserve">Demostración de métodos </t>
  </si>
  <si>
    <t>Elaboración hoja divulgativa</t>
  </si>
  <si>
    <t>Fomento a la crianza de conejos</t>
  </si>
  <si>
    <t>Asistencia técnica a nivel de ofina</t>
  </si>
  <si>
    <t>Informes, fotos</t>
  </si>
  <si>
    <t>evento meteorologico, problema personal</t>
  </si>
  <si>
    <t>Transferencia, difusión y seguimiento de tecnologías amigables con el ambiente,  aumentada la produccion y productividad de la crianza cunícola en forma sustentable, aumento de los ingresos de los pequeños productores de  conejos</t>
  </si>
  <si>
    <t>Asistencia técnica a nivel en campo</t>
  </si>
  <si>
    <t>evento meteorologico, problema personal,recursos no disponible o cancelacion de actividad por inprevisto presentado</t>
  </si>
  <si>
    <t>Distribucion de material divulgativo</t>
  </si>
  <si>
    <t>Falta dematerial o imprevisto</t>
  </si>
  <si>
    <t>Reuniones con técnicos</t>
  </si>
  <si>
    <t>Informes,fotos,relaciondeparticipante</t>
  </si>
  <si>
    <t>Reuniones con productores</t>
  </si>
  <si>
    <t>evento meteorologico, problema personal, recursos no disponible, cancelacion de actividad por inprevisto presentado, poco interes delos productores porrrr realizar la actividad</t>
  </si>
  <si>
    <t>Demostración de metodos</t>
  </si>
  <si>
    <t>Centro de Produccion y  Capacitación Pecuaria San Luís, DIGEGA</t>
  </si>
  <si>
    <t>Riego</t>
  </si>
  <si>
    <t>ta</t>
  </si>
  <si>
    <t>actividad realizada</t>
  </si>
  <si>
    <t xml:space="preserve">Informes, fotos, </t>
  </si>
  <si>
    <t>Evento meteorologico, recursos no disponibles</t>
  </si>
  <si>
    <t>Centro en condiciones de transferir y difudir tecnologías amigables con el ambiente a producotres, tecnicos y estudiantes</t>
  </si>
  <si>
    <t>Aplicación de fertilizante (ta) *35 libras/tarea</t>
  </si>
  <si>
    <t>Aplicación abono orgánico</t>
  </si>
  <si>
    <t>Preparación de terreno</t>
  </si>
  <si>
    <t>Siembra</t>
  </si>
  <si>
    <t>Control de malezas (ta) manual y mecanizado</t>
  </si>
  <si>
    <t>Control de malezas (ta) químico</t>
  </si>
  <si>
    <t>Rehabilitación de cercos internos (metros lineales) ** Sujeto a la adquisición de postes y madrinas</t>
  </si>
  <si>
    <t>Rehabilitación de cercos externos (metros lineales) ** Sujeto a la adquisición de postes y madrinas</t>
  </si>
  <si>
    <t xml:space="preserve">Construcción de cercos internos </t>
  </si>
  <si>
    <t xml:space="preserve">Construcción de cercos externos </t>
  </si>
  <si>
    <t xml:space="preserve">Demostración preparación  de silo </t>
  </si>
  <si>
    <t>demostración</t>
  </si>
  <si>
    <t>demostracion realizada</t>
  </si>
  <si>
    <t xml:space="preserve">Demostración preparación de compostaje </t>
  </si>
  <si>
    <t xml:space="preserve"> Jornadas tecnicas  con estudiantes</t>
  </si>
  <si>
    <t>jornada</t>
  </si>
  <si>
    <t>Visita de productores</t>
  </si>
  <si>
    <t>visita</t>
  </si>
  <si>
    <t>visita realizada</t>
  </si>
  <si>
    <t>Visita de estudiantes</t>
  </si>
  <si>
    <t>Visita de tecnicos</t>
  </si>
  <si>
    <t>Mejoramiento Genético en caprinos y ovinos</t>
  </si>
  <si>
    <t>Adquisición Reproductores</t>
  </si>
  <si>
    <t>unidad</t>
  </si>
  <si>
    <t>recursos no disponibles</t>
  </si>
  <si>
    <t>Los recursos esten disponibles</t>
  </si>
  <si>
    <t>distribucion de reproductores</t>
  </si>
  <si>
    <t>Muerte del animal o enfermedad</t>
  </si>
  <si>
    <t>Nacimiento de 188 hembras mejoradas y 187 machos mejorados</t>
  </si>
  <si>
    <t>distribucion de vientres</t>
  </si>
  <si>
    <t>Nacimiento de 300 hembras mejoradas y 300 machos mejorados</t>
  </si>
  <si>
    <t>Nacimiento de 45 hembras mejoradas y 45 machos mejorados</t>
  </si>
  <si>
    <t>Fomento a la crianza Avícola</t>
  </si>
  <si>
    <t xml:space="preserve">Asistencia tecnica oficina  </t>
  </si>
  <si>
    <t>Medio de transporte disponible, combustible, prioridad para realizar otros trabajos no programados, disposicion de productores a ser capacitados o asistidos</t>
  </si>
  <si>
    <t xml:space="preserve"> Asistencia en fincas</t>
  </si>
  <si>
    <t>Elaboración hoja Divulgativa (3000 hojas)</t>
  </si>
  <si>
    <t>Caprinas</t>
  </si>
  <si>
    <t>Asistencia tecnica a nivel  
de oficina</t>
  </si>
  <si>
    <t>Asistencia a nivel de finca</t>
  </si>
  <si>
    <t>Entrega de material 
divulgativo</t>
  </si>
  <si>
    <t>Imparticion de charla</t>
  </si>
  <si>
    <t xml:space="preserve">Reunion con asociaciones  </t>
  </si>
  <si>
    <t>Imparticion de cursos</t>
  </si>
  <si>
    <t>Participacion en talleres</t>
  </si>
  <si>
    <t xml:space="preserve">Demostración de mètodos
</t>
  </si>
  <si>
    <t>Elaboracion hoja divurgativa</t>
  </si>
  <si>
    <t>Conejos</t>
  </si>
  <si>
    <t>x</t>
  </si>
  <si>
    <t>entro de Produccion y Capacitacion San Luís</t>
  </si>
  <si>
    <t>Adquisición Reprroductores</t>
  </si>
  <si>
    <t>Elaboracion de Brochure (3000)</t>
  </si>
  <si>
    <t>Año de la Innovación y la Competitividad</t>
  </si>
  <si>
    <t xml:space="preserve"> Matríz  Recopilación de Informaciones Plan Operativo (POA 2019)</t>
  </si>
  <si>
    <t>La producción de leche en las muestras refleja una evolución positiva en los próximos años con un crecimiento sostenido superior al 3% anual.</t>
  </si>
  <si>
    <t>Distribución de material divulgativo</t>
  </si>
  <si>
    <t>Institución:          Dirección General de Ganadería (DIGEGA) / Dirección de Extensión y Fomento Pecuaria</t>
  </si>
  <si>
    <t xml:space="preserve"> Producción Sostenible y Reducción de Emisiones de Gases de Efecto Invernadero en fincas lecheras de Azua, Barahona y San Juan.</t>
  </si>
  <si>
    <t>Control de malezas (ta) químico.</t>
  </si>
  <si>
    <t>Rehabilitación de cercos externos (metros lineales) ** Sujeto a la adquisición de postes y madrinas.</t>
  </si>
  <si>
    <t>Certificaciones fín  Apícola</t>
  </si>
  <si>
    <t>Cantidad de apíarios con abejas reina mejoradas</t>
  </si>
  <si>
    <r>
      <t>Reuniones T</t>
    </r>
    <r>
      <rPr>
        <sz val="9"/>
        <color indexed="8"/>
        <rFont val="Calibri"/>
        <family val="2"/>
      </rPr>
      <t>écnicas Division Apícola</t>
    </r>
  </si>
  <si>
    <r>
      <t>Asistencia T</t>
    </r>
    <r>
      <rPr>
        <sz val="9"/>
        <color indexed="8"/>
        <rFont val="Calibri"/>
        <family val="2"/>
      </rPr>
      <t>écnica en Oficina</t>
    </r>
  </si>
  <si>
    <r>
      <t>Asistencia T</t>
    </r>
    <r>
      <rPr>
        <sz val="9"/>
        <color indexed="8"/>
        <rFont val="Calibri"/>
        <family val="2"/>
      </rPr>
      <t>écnica en Campo (visita)</t>
    </r>
  </si>
  <si>
    <r>
      <t xml:space="preserve">Políticas Sectoriales Prioritarias a ejecutar en el 2019:   </t>
    </r>
    <r>
      <rPr>
        <sz val="10"/>
        <color theme="1"/>
        <rFont val="Times New Roman"/>
        <family val="1"/>
      </rPr>
      <t xml:space="preserve">Las Políticas de Desarrollo del Sector Pecuario Dominicano para el año 2019, están orientadas a fortalecer el aparato productivo en materia pecuaria,  las mismas se definieron bajo los lineamientos diseñado por el Ministerio de Agricultura en su Plan Estratégico 2010/2020, y  los establecidos en los Objetivo Específicos de la Estrategia Nacional de Desarrollo (END),  Eje3.  Una economía articulada y sostenible, con una estructura productiva que genera crecimiento alto y sostenido con empleo decente y se inserta de forma competitiva en la economía global,  además dan respuesta a las acciones del programa de gobierno 2016/2020, a contribuir a lograr Soberanía y seguridad alimentaria y nutricional, cumplir con el compromiso asumido por el Superior Gobierno ante el Sistema de Naciones Unidas y 193 países en el Sistema de la Integración Centroamericana (SICA) ante la Agenda Regional Intersectorial sobre Protección Social e Inclusión Productiva con Equidad 2018-2030, cump;lir con los Objetivos de Desarrollo Sostenibles (ODS), con especial énfasis en los Objetivos 1 y 2, poner fin a la Pobreza y Hambre Cero.  Dentro de las medidas de políticas están:  aumentar la productividad, competitividad y sostenibilidad ambiental del subsector pecuario dominicano,  con acciones de Asistencia técnica, a través de las  fincas escuelas,  programas de capacitación,  programa de mejoramiento genético, prácticas de conservación de pastos y forrajes, distribución de semilla para pastos mejorados, fomento de los sistemas silvopastoriles, con acciones de establecimiento y fomento de los bancos de proteínas, cercos vivos, siembra de árboles y arbustivas, programa especial de fomento de especies ovinos y caprinos, cunicolas, apícolas, además de coordinar acciones de financiamientos, investigación, buenas practicas ganaderas, calidad de la leche entre otras acciones.   </t>
    </r>
    <r>
      <rPr>
        <b/>
        <sz val="10"/>
        <color theme="1"/>
        <rFont val="Times New Roman"/>
        <family val="1"/>
      </rPr>
      <t xml:space="preserve">
</t>
    </r>
  </si>
  <si>
    <r>
      <t>Demostraci</t>
    </r>
    <r>
      <rPr>
        <sz val="12"/>
        <color indexed="8"/>
        <rFont val="Calibri"/>
        <family val="2"/>
      </rPr>
      <t>ón de Métodos (apiarios demostrativos)</t>
    </r>
  </si>
  <si>
    <r>
      <t>Demostraci</t>
    </r>
    <r>
      <rPr>
        <sz val="12"/>
        <color indexed="8"/>
        <rFont val="Calibri"/>
        <family val="2"/>
      </rPr>
      <t>ón de Resultados (apíarios demostrativos)</t>
    </r>
  </si>
  <si>
    <t>N/A</t>
  </si>
  <si>
    <t>Incremento en la producción y productividad  de la crianza avícola</t>
  </si>
  <si>
    <t>Reunión con técnicos 1</t>
  </si>
  <si>
    <t xml:space="preserve">Impartir de cursos </t>
  </si>
  <si>
    <t>Impartir charla</t>
  </si>
  <si>
    <t xml:space="preserve">Impartir cursos </t>
  </si>
  <si>
    <t xml:space="preserve">Cantidad de  tareas de pastos fomentadas                    </t>
  </si>
  <si>
    <t>Actividad realizada</t>
  </si>
  <si>
    <t>Metros</t>
  </si>
  <si>
    <t xml:space="preserve">Reunión con técnicos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</si>
</sst>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10"/>
      <color theme="1"/>
      <name val="Times New Roman"/>
      <family val="1"/>
    </font>
    <font>
      <sz val="12"/>
      <color rgb="FF000000"/>
      <name val="Times New Roman"/>
      <family val="1"/>
    </font>
    <font>
      <sz val="9"/>
      <name val="Arial"/>
      <family val="2"/>
    </font>
    <font>
      <b/>
      <sz val="14"/>
      <color theme="1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Times New Roman"/>
      <family val="1"/>
    </font>
    <font>
      <sz val="11"/>
      <name val="Times New Roman"/>
      <family val="1"/>
    </font>
    <font>
      <sz val="12"/>
      <color indexed="8"/>
      <name val="Calibri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4" tint="0.79998168889431442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top"/>
    </xf>
    <xf numFmtId="0" fontId="7" fillId="5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" fontId="0" fillId="0" borderId="6" xfId="0" applyNumberFormat="1" applyBorder="1"/>
    <xf numFmtId="0" fontId="4" fillId="0" borderId="8" xfId="0" applyFont="1" applyBorder="1" applyAlignment="1">
      <alignment horizontal="center" vertical="center"/>
    </xf>
    <xf numFmtId="4" fontId="0" fillId="0" borderId="7" xfId="0" applyNumberFormat="1" applyBorder="1"/>
    <xf numFmtId="1" fontId="2" fillId="2" borderId="4" xfId="0" applyNumberFormat="1" applyFont="1" applyFill="1" applyBorder="1" applyAlignment="1">
      <alignment horizontal="center" wrapText="1"/>
    </xf>
    <xf numFmtId="1" fontId="0" fillId="0" borderId="0" xfId="0" applyNumberFormat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4" fontId="7" fillId="0" borderId="12" xfId="0" applyNumberFormat="1" applyFont="1" applyBorder="1"/>
    <xf numFmtId="0" fontId="4" fillId="0" borderId="16" xfId="0" applyFont="1" applyBorder="1" applyAlignment="1">
      <alignment horizontal="center" vertical="center"/>
    </xf>
    <xf numFmtId="4" fontId="0" fillId="0" borderId="17" xfId="0" applyNumberFormat="1" applyBorder="1"/>
    <xf numFmtId="0" fontId="4" fillId="0" borderId="14" xfId="0" applyFont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  <xf numFmtId="165" fontId="4" fillId="5" borderId="4" xfId="2" applyNumberFormat="1" applyFont="1" applyFill="1" applyBorder="1" applyAlignment="1">
      <alignment horizontal="center"/>
    </xf>
    <xf numFmtId="165" fontId="4" fillId="5" borderId="4" xfId="2" applyNumberFormat="1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center" vertical="center"/>
    </xf>
    <xf numFmtId="165" fontId="4" fillId="5" borderId="4" xfId="2" applyNumberFormat="1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left" vertical="center" wrapText="1"/>
    </xf>
    <xf numFmtId="0" fontId="9" fillId="5" borderId="13" xfId="0" applyFont="1" applyFill="1" applyBorder="1" applyAlignment="1">
      <alignment horizontal="left" vertical="center" wrapText="1"/>
    </xf>
    <xf numFmtId="0" fontId="9" fillId="5" borderId="13" xfId="0" applyFont="1" applyFill="1" applyBorder="1" applyAlignment="1">
      <alignment vertical="center" wrapText="1"/>
    </xf>
    <xf numFmtId="0" fontId="9" fillId="5" borderId="4" xfId="0" applyFont="1" applyFill="1" applyBorder="1" applyAlignment="1">
      <alignment vertical="center" wrapText="1"/>
    </xf>
    <xf numFmtId="165" fontId="9" fillId="5" borderId="4" xfId="2" applyNumberFormat="1" applyFont="1" applyFill="1" applyBorder="1" applyAlignment="1">
      <alignment horizontal="center" vertical="center"/>
    </xf>
    <xf numFmtId="165" fontId="9" fillId="5" borderId="4" xfId="2" applyNumberFormat="1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vertical="top" wrapText="1"/>
    </xf>
    <xf numFmtId="165" fontId="9" fillId="5" borderId="4" xfId="2" applyNumberFormat="1" applyFont="1" applyFill="1" applyBorder="1" applyAlignment="1">
      <alignment horizontal="center"/>
    </xf>
    <xf numFmtId="165" fontId="9" fillId="5" borderId="4" xfId="2" applyNumberFormat="1" applyFont="1" applyFill="1" applyBorder="1" applyAlignment="1">
      <alignment horizontal="center" wrapText="1"/>
    </xf>
    <xf numFmtId="0" fontId="11" fillId="5" borderId="4" xfId="0" applyFont="1" applyFill="1" applyBorder="1" applyAlignment="1">
      <alignment vertical="center" wrapText="1"/>
    </xf>
    <xf numFmtId="4" fontId="0" fillId="0" borderId="22" xfId="0" applyNumberFormat="1" applyFill="1" applyBorder="1"/>
    <xf numFmtId="4" fontId="0" fillId="0" borderId="0" xfId="0" applyNumberFormat="1"/>
    <xf numFmtId="4" fontId="0" fillId="0" borderId="6" xfId="0" applyNumberFormat="1" applyBorder="1" applyAlignment="1">
      <alignment vertical="center"/>
    </xf>
    <xf numFmtId="0" fontId="16" fillId="0" borderId="0" xfId="0" applyFont="1" applyFill="1" applyBorder="1" applyAlignment="1">
      <alignment horizontal="left" vertical="center" wrapText="1"/>
    </xf>
    <xf numFmtId="0" fontId="15" fillId="0" borderId="4" xfId="0" applyFont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/>
    </xf>
    <xf numFmtId="166" fontId="5" fillId="0" borderId="4" xfId="3" applyNumberFormat="1" applyFont="1" applyFill="1" applyBorder="1" applyAlignment="1">
      <alignment horizontal="center" vertical="center"/>
    </xf>
    <xf numFmtId="4" fontId="0" fillId="0" borderId="4" xfId="0" applyNumberFormat="1" applyBorder="1" applyAlignment="1">
      <alignment vertical="center"/>
    </xf>
    <xf numFmtId="0" fontId="17" fillId="0" borderId="4" xfId="0" applyFont="1" applyBorder="1" applyAlignment="1">
      <alignment vertical="center" wrapText="1"/>
    </xf>
    <xf numFmtId="0" fontId="17" fillId="0" borderId="4" xfId="0" applyFont="1" applyFill="1" applyBorder="1" applyAlignment="1">
      <alignment horizontal="center" vertical="center"/>
    </xf>
    <xf numFmtId="166" fontId="0" fillId="0" borderId="4" xfId="3" applyNumberFormat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0" fillId="0" borderId="4" xfId="0" applyBorder="1"/>
    <xf numFmtId="0" fontId="19" fillId="0" borderId="21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20" fillId="0" borderId="4" xfId="0" applyFont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4" fontId="0" fillId="0" borderId="4" xfId="0" applyNumberFormat="1" applyFill="1" applyBorder="1" applyAlignment="1">
      <alignment vertical="center"/>
    </xf>
    <xf numFmtId="4" fontId="0" fillId="0" borderId="4" xfId="0" applyNumberFormat="1" applyBorder="1"/>
    <xf numFmtId="0" fontId="20" fillId="0" borderId="24" xfId="0" applyFont="1" applyBorder="1" applyAlignment="1">
      <alignment horizontal="left" vertical="center" wrapText="1"/>
    </xf>
    <xf numFmtId="4" fontId="0" fillId="0" borderId="4" xfId="0" applyNumberFormat="1" applyFill="1" applyBorder="1"/>
    <xf numFmtId="0" fontId="0" fillId="0" borderId="4" xfId="0" applyBorder="1" applyAlignment="1">
      <alignment wrapText="1"/>
    </xf>
    <xf numFmtId="0" fontId="3" fillId="0" borderId="0" xfId="0" applyFont="1"/>
    <xf numFmtId="0" fontId="7" fillId="0" borderId="0" xfId="0" applyFont="1"/>
    <xf numFmtId="0" fontId="10" fillId="0" borderId="14" xfId="0" applyFont="1" applyFill="1" applyBorder="1" applyAlignment="1">
      <alignment vertical="center" wrapText="1"/>
    </xf>
    <xf numFmtId="0" fontId="21" fillId="0" borderId="25" xfId="0" applyFont="1" applyBorder="1" applyAlignment="1">
      <alignment vertical="center"/>
    </xf>
    <xf numFmtId="3" fontId="21" fillId="0" borderId="25" xfId="0" applyNumberFormat="1" applyFont="1" applyBorder="1" applyAlignment="1">
      <alignment vertical="center"/>
    </xf>
    <xf numFmtId="0" fontId="10" fillId="0" borderId="14" xfId="0" applyFont="1" applyBorder="1" applyAlignment="1">
      <alignment vertical="center" wrapText="1"/>
    </xf>
    <xf numFmtId="3" fontId="21" fillId="0" borderId="25" xfId="0" applyNumberFormat="1" applyFont="1" applyFill="1" applyBorder="1" applyAlignment="1">
      <alignment vertical="center"/>
    </xf>
    <xf numFmtId="0" fontId="21" fillId="0" borderId="25" xfId="0" applyFont="1" applyFill="1" applyBorder="1" applyAlignment="1">
      <alignment vertical="center"/>
    </xf>
    <xf numFmtId="0" fontId="17" fillId="0" borderId="4" xfId="0" applyFont="1" applyFill="1" applyBorder="1" applyAlignment="1">
      <alignment vertical="center" wrapText="1"/>
    </xf>
    <xf numFmtId="166" fontId="5" fillId="0" borderId="26" xfId="3" applyNumberFormat="1" applyFont="1" applyFill="1" applyBorder="1" applyAlignment="1">
      <alignment horizontal="center" vertical="center"/>
    </xf>
    <xf numFmtId="3" fontId="21" fillId="0" borderId="27" xfId="0" applyNumberFormat="1" applyFont="1" applyFill="1" applyBorder="1" applyAlignment="1">
      <alignment vertical="center"/>
    </xf>
    <xf numFmtId="0" fontId="6" fillId="6" borderId="4" xfId="1" applyNumberFormat="1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vertical="center" wrapText="1"/>
    </xf>
    <xf numFmtId="0" fontId="9" fillId="5" borderId="4" xfId="0" applyFont="1" applyFill="1" applyBorder="1" applyAlignment="1">
      <alignment horizontal="left" vertical="top" wrapText="1"/>
    </xf>
    <xf numFmtId="0" fontId="9" fillId="5" borderId="13" xfId="0" applyFont="1" applyFill="1" applyBorder="1" applyAlignment="1">
      <alignment horizontal="left" vertical="top" wrapText="1"/>
    </xf>
    <xf numFmtId="0" fontId="9" fillId="5" borderId="13" xfId="0" applyFont="1" applyFill="1" applyBorder="1" applyAlignment="1">
      <alignment vertical="top" wrapText="1"/>
    </xf>
    <xf numFmtId="165" fontId="10" fillId="5" borderId="0" xfId="2" applyNumberFormat="1" applyFont="1" applyFill="1" applyAlignment="1">
      <alignment horizontal="center" vertical="top"/>
    </xf>
    <xf numFmtId="165" fontId="9" fillId="5" borderId="13" xfId="2" applyNumberFormat="1" applyFont="1" applyFill="1" applyBorder="1" applyAlignment="1">
      <alignment horizontal="center" vertical="top"/>
    </xf>
    <xf numFmtId="165" fontId="9" fillId="5" borderId="13" xfId="2" applyNumberFormat="1" applyFont="1" applyFill="1" applyBorder="1" applyAlignment="1">
      <alignment horizontal="center" vertical="top" wrapText="1"/>
    </xf>
    <xf numFmtId="3" fontId="9" fillId="5" borderId="13" xfId="0" applyNumberFormat="1" applyFont="1" applyFill="1" applyBorder="1" applyAlignment="1">
      <alignment horizontal="left" vertical="center" wrapText="1"/>
    </xf>
    <xf numFmtId="3" fontId="9" fillId="5" borderId="13" xfId="0" applyNumberFormat="1" applyFont="1" applyFill="1" applyBorder="1" applyAlignment="1">
      <alignment horizontal="center" vertical="center" wrapText="1"/>
    </xf>
    <xf numFmtId="3" fontId="9" fillId="5" borderId="4" xfId="0" applyNumberFormat="1" applyFont="1" applyFill="1" applyBorder="1" applyAlignment="1">
      <alignment horizontal="center" vertical="center" wrapText="1"/>
    </xf>
    <xf numFmtId="3" fontId="9" fillId="5" borderId="4" xfId="0" applyNumberFormat="1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 vertical="center"/>
    </xf>
    <xf numFmtId="0" fontId="9" fillId="5" borderId="4" xfId="0" applyFont="1" applyFill="1" applyBorder="1" applyAlignment="1">
      <alignment horizontal="center" vertical="center"/>
    </xf>
    <xf numFmtId="0" fontId="10" fillId="5" borderId="23" xfId="0" applyFont="1" applyFill="1" applyBorder="1" applyAlignment="1">
      <alignment vertical="center" wrapText="1"/>
    </xf>
    <xf numFmtId="3" fontId="9" fillId="5" borderId="13" xfId="0" applyNumberFormat="1" applyFont="1" applyFill="1" applyBorder="1" applyAlignment="1">
      <alignment horizontal="center" vertical="center"/>
    </xf>
    <xf numFmtId="0" fontId="9" fillId="5" borderId="13" xfId="0" applyNumberFormat="1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center"/>
    </xf>
    <xf numFmtId="0" fontId="9" fillId="5" borderId="4" xfId="0" applyFont="1" applyFill="1" applyBorder="1"/>
    <xf numFmtId="0" fontId="9" fillId="5" borderId="4" xfId="0" applyFont="1" applyFill="1" applyBorder="1" applyAlignment="1">
      <alignment wrapText="1"/>
    </xf>
    <xf numFmtId="0" fontId="9" fillId="5" borderId="4" xfId="0" applyFont="1" applyFill="1" applyBorder="1" applyAlignment="1">
      <alignment vertical="center"/>
    </xf>
    <xf numFmtId="3" fontId="15" fillId="5" borderId="4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vertical="center" wrapText="1"/>
    </xf>
    <xf numFmtId="165" fontId="13" fillId="5" borderId="4" xfId="2" applyNumberFormat="1" applyFont="1" applyFill="1" applyBorder="1" applyAlignment="1">
      <alignment horizontal="center"/>
    </xf>
    <xf numFmtId="165" fontId="22" fillId="5" borderId="4" xfId="2" applyNumberFormat="1" applyFont="1" applyFill="1" applyBorder="1" applyAlignment="1">
      <alignment horizontal="center" vertical="center"/>
    </xf>
    <xf numFmtId="165" fontId="13" fillId="5" borderId="4" xfId="2" applyNumberFormat="1" applyFont="1" applyFill="1" applyBorder="1" applyAlignment="1">
      <alignment horizontal="center" vertical="center"/>
    </xf>
    <xf numFmtId="165" fontId="5" fillId="5" borderId="4" xfId="2" applyNumberFormat="1" applyFont="1" applyFill="1" applyBorder="1" applyAlignment="1">
      <alignment horizontal="center"/>
    </xf>
    <xf numFmtId="0" fontId="0" fillId="5" borderId="4" xfId="0" applyFont="1" applyFill="1" applyBorder="1" applyAlignment="1">
      <alignment horizontal="left" vertical="center" wrapText="1"/>
    </xf>
    <xf numFmtId="165" fontId="5" fillId="5" borderId="4" xfId="2" applyNumberFormat="1" applyFont="1" applyFill="1" applyBorder="1" applyAlignment="1">
      <alignment horizontal="center" vertical="center"/>
    </xf>
    <xf numFmtId="0" fontId="9" fillId="5" borderId="4" xfId="0" applyFont="1" applyFill="1" applyBorder="1" applyAlignment="1">
      <alignment vertical="top"/>
    </xf>
    <xf numFmtId="0" fontId="0" fillId="5" borderId="4" xfId="0" applyFon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left"/>
    </xf>
    <xf numFmtId="0" fontId="0" fillId="5" borderId="4" xfId="0" applyFont="1" applyFill="1" applyBorder="1" applyAlignment="1">
      <alignment horizontal="left" wrapText="1"/>
    </xf>
    <xf numFmtId="0" fontId="9" fillId="5" borderId="4" xfId="0" applyFont="1" applyFill="1" applyBorder="1" applyAlignment="1">
      <alignment vertical="top" wrapText="1"/>
    </xf>
    <xf numFmtId="0" fontId="23" fillId="6" borderId="4" xfId="1" applyNumberFormat="1" applyFont="1" applyFill="1" applyBorder="1" applyAlignment="1">
      <alignment horizontal="center" vertical="center" wrapText="1"/>
    </xf>
    <xf numFmtId="165" fontId="13" fillId="5" borderId="4" xfId="2" applyNumberFormat="1" applyFont="1" applyFill="1" applyBorder="1" applyAlignment="1">
      <alignment horizontal="center" vertical="center" wrapText="1"/>
    </xf>
    <xf numFmtId="0" fontId="25" fillId="5" borderId="4" xfId="0" applyFont="1" applyFill="1" applyBorder="1" applyAlignment="1">
      <alignment vertical="top" wrapText="1"/>
    </xf>
    <xf numFmtId="0" fontId="0" fillId="5" borderId="4" xfId="0" applyFont="1" applyFill="1" applyBorder="1" applyAlignment="1">
      <alignment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left" vertical="center" wrapText="1"/>
    </xf>
    <xf numFmtId="0" fontId="13" fillId="5" borderId="4" xfId="0" applyFont="1" applyFill="1" applyBorder="1" applyAlignment="1">
      <alignment wrapText="1"/>
    </xf>
    <xf numFmtId="0" fontId="0" fillId="5" borderId="20" xfId="0" applyFont="1" applyFill="1" applyBorder="1" applyAlignment="1">
      <alignment horizontal="center" vertical="center" wrapText="1"/>
    </xf>
    <xf numFmtId="0" fontId="0" fillId="5" borderId="21" xfId="0" applyFont="1" applyFill="1" applyBorder="1" applyAlignment="1">
      <alignment horizontal="center" vertical="center" wrapText="1"/>
    </xf>
    <xf numFmtId="0" fontId="0" fillId="5" borderId="13" xfId="0" applyFont="1" applyFill="1" applyBorder="1" applyAlignment="1">
      <alignment horizontal="center" vertical="center" wrapText="1"/>
    </xf>
    <xf numFmtId="0" fontId="25" fillId="5" borderId="20" xfId="0" applyFont="1" applyFill="1" applyBorder="1" applyAlignment="1">
      <alignment horizontal="center" vertical="center" wrapText="1"/>
    </xf>
    <xf numFmtId="0" fontId="25" fillId="5" borderId="21" xfId="0" applyFont="1" applyFill="1" applyBorder="1" applyAlignment="1">
      <alignment horizontal="center" vertical="center" wrapText="1"/>
    </xf>
    <xf numFmtId="0" fontId="25" fillId="5" borderId="1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5" borderId="4" xfId="0" applyFont="1" applyFill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23" fillId="6" borderId="4" xfId="1" applyNumberFormat="1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1" fillId="2" borderId="4" xfId="0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0" fillId="5" borderId="20" xfId="0" applyFont="1" applyFill="1" applyBorder="1" applyAlignment="1">
      <alignment horizontal="center" vertical="top" wrapText="1"/>
    </xf>
    <xf numFmtId="0" fontId="0" fillId="5" borderId="21" xfId="0" applyFont="1" applyFill="1" applyBorder="1" applyAlignment="1">
      <alignment horizontal="center" vertical="top" wrapText="1"/>
    </xf>
    <xf numFmtId="0" fontId="0" fillId="5" borderId="13" xfId="0" applyFont="1" applyFill="1" applyBorder="1" applyAlignment="1">
      <alignment horizontal="center" vertical="top" wrapText="1"/>
    </xf>
    <xf numFmtId="0" fontId="9" fillId="5" borderId="20" xfId="0" applyFont="1" applyFill="1" applyBorder="1" applyAlignment="1">
      <alignment horizontal="left" vertical="center" wrapText="1"/>
    </xf>
    <xf numFmtId="0" fontId="9" fillId="5" borderId="21" xfId="0" applyFont="1" applyFill="1" applyBorder="1" applyAlignment="1">
      <alignment horizontal="left" vertical="center" wrapText="1"/>
    </xf>
    <xf numFmtId="0" fontId="9" fillId="5" borderId="13" xfId="0" applyFont="1" applyFill="1" applyBorder="1" applyAlignment="1">
      <alignment horizontal="left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top" wrapText="1"/>
    </xf>
    <xf numFmtId="0" fontId="4" fillId="5" borderId="21" xfId="0" applyFont="1" applyFill="1" applyBorder="1" applyAlignment="1">
      <alignment horizontal="center" vertical="top" wrapText="1"/>
    </xf>
    <xf numFmtId="0" fontId="4" fillId="5" borderId="13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</cellXfs>
  <cellStyles count="4">
    <cellStyle name="Millares" xfId="2" builtinId="3"/>
    <cellStyle name="Millares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351722</xdr:colOff>
      <xdr:row>0</xdr:row>
      <xdr:rowOff>51027</xdr:rowOff>
    </xdr:from>
    <xdr:to>
      <xdr:col>8</xdr:col>
      <xdr:colOff>136185</xdr:colOff>
      <xdr:row>0</xdr:row>
      <xdr:rowOff>928597</xdr:rowOff>
    </xdr:to>
    <xdr:pic>
      <xdr:nvPicPr>
        <xdr:cNvPr id="2" name="Imagen 1" descr="Escudo de República Dominican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3575" y="51027"/>
          <a:ext cx="941070" cy="8775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247400</xdr:colOff>
      <xdr:row>0</xdr:row>
      <xdr:rowOff>342333</xdr:rowOff>
    </xdr:from>
    <xdr:to>
      <xdr:col>12</xdr:col>
      <xdr:colOff>173604</xdr:colOff>
      <xdr:row>0</xdr:row>
      <xdr:rowOff>983683</xdr:rowOff>
    </xdr:to>
    <xdr:pic>
      <xdr:nvPicPr>
        <xdr:cNvPr id="3" name="Imagen 2" descr="C:\Users\carmen lidia\Desktop\rosayddel\logo dige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7512" y="342333"/>
          <a:ext cx="1099820" cy="641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476250</xdr:colOff>
      <xdr:row>0</xdr:row>
      <xdr:rowOff>238125</xdr:rowOff>
    </xdr:from>
    <xdr:to>
      <xdr:col>4</xdr:col>
      <xdr:colOff>15875</xdr:colOff>
      <xdr:row>0</xdr:row>
      <xdr:rowOff>1220470</xdr:rowOff>
    </xdr:to>
    <xdr:pic>
      <xdr:nvPicPr>
        <xdr:cNvPr id="4" name="Imagen 3" descr="C:\Users\Relaciones Publicas\Desktop\rosayddel\6 logos\logo-agricultura.pn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483304" y="238125"/>
          <a:ext cx="968375" cy="982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2" name="Text Box 15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3" name="Text Box 16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4" name="Text Box 17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5" name="Text Box 18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6" name="Text Box 19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7" name="Text Box 20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8" name="Text Box 21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9" name="Text Box 22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10" name="Text Box 23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11" name="Text Box 24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12" name="Text Box 25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13" name="Text Box 26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14" name="Text Box 27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15" name="Text Box 28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16" name="Text Box 29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17" name="Text Box 30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18" name="Text Box 31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19" name="Text Box 32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20" name="Text Box 33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21" name="Text Box 34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22" name="Text Box 35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23" name="Text Box 36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24" name="Text Box 37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25" name="Text Box 38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26" name="Text Box 51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27" name="Text Box 52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28" name="Text Box 53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29" name="Text Box 54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30" name="Text Box 55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31" name="Text Box 56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32" name="Text Box 57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33" name="Text Box 58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34" name="Text Box 59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35" name="Text Box 60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36" name="Text Box 61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37" name="Text Box 62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38" name="Text Box 65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39" name="Text Box 66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40" name="Text Box 67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41" name="Text Box 68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42" name="Text Box 69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43" name="Text Box 70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44" name="Text Box 71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45" name="Text Box 72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46" name="Text Box 73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47" name="Text Box 74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48" name="Text Box 75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49" name="Text Box 76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50" name="Text Box 83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51" name="Text Box 84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52" name="Text Box 85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53" name="Text Box 86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54" name="Text Box 87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55" name="Text Box 88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56" name="Text Box 89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57" name="Text Box 90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58" name="Text Box 91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59" name="Text Box 92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60" name="Text Box 93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61" name="Text Box 94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62" name="Text Box 95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63" name="Text Box 96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64" name="Text Box 97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65" name="Text Box 98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66" name="Text Box 99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67" name="Text Box 100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68" name="Text Box 101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69" name="Text Box 102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70" name="Text Box 103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71" name="Text Box 104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72" name="Text Box 105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73" name="Text Box 106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4" name="Text Box 119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5" name="Text Box 120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6" name="Text Box 121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7" name="Text Box 122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8" name="Text Box 123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9" name="Text Box 124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0" name="Text Box 125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1" name="Text Box 126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2" name="Text Box 127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3" name="Text Box 128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4" name="Text Box 129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5" name="Text Box 130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6" name="Text Box 133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7" name="Text Box 134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8" name="Text Box 135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9" name="Text Box 136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0" name="Text Box 137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1" name="Text Box 138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2" name="Text Box 139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3" name="Text Box 140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4" name="Text Box 141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5" name="Text Box 142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6" name="Text Box 143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7" name="Text Box 144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8" name="Text Box 147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9" name="Text Box 148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00" name="Text Box 149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01" name="Text Box 150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02" name="Text Box 151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03" name="Text Box 152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04" name="Text Box 153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05" name="Text Box 154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06" name="Text Box 155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07" name="Text Box 156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08" name="Text Box 157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09" name="Text Box 158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10" name="Text Box 161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11" name="Text Box 162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12" name="Text Box 163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13" name="Text Box 164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14" name="Text Box 165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15" name="Text Box 166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16" name="Text Box 167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17" name="Text Box 168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18" name="Text Box 169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19" name="Text Box 170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20" name="Text Box 171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21" name="Text Box 172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122" name="Text Box 203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123" name="Text Box 204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124" name="Text Box 205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125" name="Text Box 206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126" name="Text Box 207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127" name="Text Box 208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128" name="Text Box 209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129" name="Text Box 210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130" name="Text Box 211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131" name="Text Box 212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132" name="Text Box 213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133" name="Text Box 214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134" name="Text Box 215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135" name="Text Box 216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136" name="Text Box 217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137" name="Text Box 218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138" name="Text Box 219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139" name="Text Box 220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140" name="Text Box 221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141" name="Text Box 222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142" name="Text Box 223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143" name="Text Box 224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144" name="Text Box 225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145" name="Text Box 226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146" name="Text Box 239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147" name="Text Box 240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148" name="Text Box 241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149" name="Text Box 242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150" name="Text Box 243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151" name="Text Box 244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152" name="Text Box 245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153" name="Text Box 246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154" name="Text Box 247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155" name="Text Box 248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156" name="Text Box 249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157" name="Text Box 250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158" name="Text Box 253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159" name="Text Box 254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160" name="Text Box 255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161" name="Text Box 256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162" name="Text Box 257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163" name="Text Box 258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164" name="Text Box 259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165" name="Text Box 260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166" name="Text Box 261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167" name="Text Box 262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168" name="Text Box 263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169" name="Text Box 264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170" name="Text Box 271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171" name="Text Box 272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172" name="Text Box 273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173" name="Text Box 274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174" name="Text Box 275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175" name="Text Box 276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176" name="Text Box 277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177" name="Text Box 278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178" name="Text Box 279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179" name="Text Box 280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180" name="Text Box 281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181" name="Text Box 282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182" name="Text Box 283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183" name="Text Box 284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184" name="Text Box 285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185" name="Text Box 286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186" name="Text Box 287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187" name="Text Box 288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188" name="Text Box 289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189" name="Text Box 290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190" name="Text Box 291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191" name="Text Box 292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192" name="Text Box 293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193" name="Text Box 294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94" name="Text Box 307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95" name="Text Box 308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96" name="Text Box 309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97" name="Text Box 310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98" name="Text Box 311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99" name="Text Box 312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00" name="Text Box 313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01" name="Text Box 314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02" name="Text Box 315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03" name="Text Box 316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04" name="Text Box 317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05" name="Text Box 318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06" name="Text Box 321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07" name="Text Box 322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08" name="Text Box 323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09" name="Text Box 324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10" name="Text Box 325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11" name="Text Box 326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12" name="Text Box 327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13" name="Text Box 328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14" name="Text Box 329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15" name="Text Box 330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16" name="Text Box 331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17" name="Text Box 332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18" name="Text Box 335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19" name="Text Box 336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20" name="Text Box 337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21" name="Text Box 338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22" name="Text Box 339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23" name="Text Box 340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24" name="Text Box 341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25" name="Text Box 342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26" name="Text Box 343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27" name="Text Box 344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28" name="Text Box 345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29" name="Text Box 346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30" name="Text Box 349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31" name="Text Box 350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32" name="Text Box 351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33" name="Text Box 352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34" name="Text Box 353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35" name="Text Box 354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36" name="Text Box 355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37" name="Text Box 356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38" name="Text Box 357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39" name="Text Box 358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40" name="Text Box 359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41" name="Text Box 360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242" name="Text Box 3"/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243" name="Text Box 4"/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244" name="Text Box 5"/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245" name="Text Box 6"/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246" name="Text Box 7"/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247" name="Text Box 8"/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248" name="Text Box 9"/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249" name="Text Box 10"/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250" name="Text Box 11"/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251" name="Text Box 12"/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252" name="Text Box 13"/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253" name="Text Box 14"/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254" name="Text Box 15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255" name="Text Box 16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256" name="Text Box 17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257" name="Text Box 18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258" name="Text Box 19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259" name="Text Box 20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260" name="Text Box 21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261" name="Text Box 22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262" name="Text Box 23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263" name="Text Box 24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264" name="Text Box 25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265" name="Text Box 26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266" name="Text Box 27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267" name="Text Box 28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268" name="Text Box 29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269" name="Text Box 30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270" name="Text Box 31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271" name="Text Box 32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272" name="Text Box 33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273" name="Text Box 34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274" name="Text Box 35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275" name="Text Box 36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276" name="Text Box 37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277" name="Text Box 38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77</xdr:row>
      <xdr:rowOff>9525</xdr:rowOff>
    </xdr:to>
    <xdr:sp macro="" textlink="">
      <xdr:nvSpPr>
        <xdr:cNvPr id="278" name="Text Box 51"/>
        <xdr:cNvSpPr txBox="1">
          <a:spLocks noChangeArrowheads="1"/>
        </xdr:cNvSpPr>
      </xdr:nvSpPr>
      <xdr:spPr bwMode="auto">
        <a:xfrm>
          <a:off x="6667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77</xdr:row>
      <xdr:rowOff>9525</xdr:rowOff>
    </xdr:to>
    <xdr:sp macro="" textlink="">
      <xdr:nvSpPr>
        <xdr:cNvPr id="279" name="Text Box 52"/>
        <xdr:cNvSpPr txBox="1">
          <a:spLocks noChangeArrowheads="1"/>
        </xdr:cNvSpPr>
      </xdr:nvSpPr>
      <xdr:spPr bwMode="auto">
        <a:xfrm>
          <a:off x="6381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77</xdr:row>
      <xdr:rowOff>9525</xdr:rowOff>
    </xdr:to>
    <xdr:sp macro="" textlink="">
      <xdr:nvSpPr>
        <xdr:cNvPr id="280" name="Text Box 53"/>
        <xdr:cNvSpPr txBox="1">
          <a:spLocks noChangeArrowheads="1"/>
        </xdr:cNvSpPr>
      </xdr:nvSpPr>
      <xdr:spPr bwMode="auto">
        <a:xfrm>
          <a:off x="6667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77</xdr:row>
      <xdr:rowOff>9525</xdr:rowOff>
    </xdr:to>
    <xdr:sp macro="" textlink="">
      <xdr:nvSpPr>
        <xdr:cNvPr id="281" name="Text Box 54"/>
        <xdr:cNvSpPr txBox="1">
          <a:spLocks noChangeArrowheads="1"/>
        </xdr:cNvSpPr>
      </xdr:nvSpPr>
      <xdr:spPr bwMode="auto">
        <a:xfrm>
          <a:off x="6381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77</xdr:row>
      <xdr:rowOff>9525</xdr:rowOff>
    </xdr:to>
    <xdr:sp macro="" textlink="">
      <xdr:nvSpPr>
        <xdr:cNvPr id="282" name="Text Box 55"/>
        <xdr:cNvSpPr txBox="1">
          <a:spLocks noChangeArrowheads="1"/>
        </xdr:cNvSpPr>
      </xdr:nvSpPr>
      <xdr:spPr bwMode="auto">
        <a:xfrm>
          <a:off x="50482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77</xdr:row>
      <xdr:rowOff>9525</xdr:rowOff>
    </xdr:to>
    <xdr:sp macro="" textlink="">
      <xdr:nvSpPr>
        <xdr:cNvPr id="283" name="Text Box 56"/>
        <xdr:cNvSpPr txBox="1">
          <a:spLocks noChangeArrowheads="1"/>
        </xdr:cNvSpPr>
      </xdr:nvSpPr>
      <xdr:spPr bwMode="auto">
        <a:xfrm>
          <a:off x="5524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77</xdr:row>
      <xdr:rowOff>9525</xdr:rowOff>
    </xdr:to>
    <xdr:sp macro="" textlink="">
      <xdr:nvSpPr>
        <xdr:cNvPr id="284" name="Text Box 57"/>
        <xdr:cNvSpPr txBox="1">
          <a:spLocks noChangeArrowheads="1"/>
        </xdr:cNvSpPr>
      </xdr:nvSpPr>
      <xdr:spPr bwMode="auto">
        <a:xfrm>
          <a:off x="6667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77</xdr:row>
      <xdr:rowOff>9525</xdr:rowOff>
    </xdr:to>
    <xdr:sp macro="" textlink="">
      <xdr:nvSpPr>
        <xdr:cNvPr id="285" name="Text Box 58"/>
        <xdr:cNvSpPr txBox="1">
          <a:spLocks noChangeArrowheads="1"/>
        </xdr:cNvSpPr>
      </xdr:nvSpPr>
      <xdr:spPr bwMode="auto">
        <a:xfrm>
          <a:off x="6381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77</xdr:row>
      <xdr:rowOff>9525</xdr:rowOff>
    </xdr:to>
    <xdr:sp macro="" textlink="">
      <xdr:nvSpPr>
        <xdr:cNvPr id="286" name="Text Box 59"/>
        <xdr:cNvSpPr txBox="1">
          <a:spLocks noChangeArrowheads="1"/>
        </xdr:cNvSpPr>
      </xdr:nvSpPr>
      <xdr:spPr bwMode="auto">
        <a:xfrm>
          <a:off x="6667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77</xdr:row>
      <xdr:rowOff>9525</xdr:rowOff>
    </xdr:to>
    <xdr:sp macro="" textlink="">
      <xdr:nvSpPr>
        <xdr:cNvPr id="287" name="Text Box 60"/>
        <xdr:cNvSpPr txBox="1">
          <a:spLocks noChangeArrowheads="1"/>
        </xdr:cNvSpPr>
      </xdr:nvSpPr>
      <xdr:spPr bwMode="auto">
        <a:xfrm>
          <a:off x="6381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77</xdr:row>
      <xdr:rowOff>9525</xdr:rowOff>
    </xdr:to>
    <xdr:sp macro="" textlink="">
      <xdr:nvSpPr>
        <xdr:cNvPr id="288" name="Text Box 61"/>
        <xdr:cNvSpPr txBox="1">
          <a:spLocks noChangeArrowheads="1"/>
        </xdr:cNvSpPr>
      </xdr:nvSpPr>
      <xdr:spPr bwMode="auto">
        <a:xfrm>
          <a:off x="50482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77</xdr:row>
      <xdr:rowOff>9525</xdr:rowOff>
    </xdr:to>
    <xdr:sp macro="" textlink="">
      <xdr:nvSpPr>
        <xdr:cNvPr id="289" name="Text Box 62"/>
        <xdr:cNvSpPr txBox="1">
          <a:spLocks noChangeArrowheads="1"/>
        </xdr:cNvSpPr>
      </xdr:nvSpPr>
      <xdr:spPr bwMode="auto">
        <a:xfrm>
          <a:off x="5524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77</xdr:row>
      <xdr:rowOff>9525</xdr:rowOff>
    </xdr:to>
    <xdr:sp macro="" textlink="">
      <xdr:nvSpPr>
        <xdr:cNvPr id="290" name="Text Box 65"/>
        <xdr:cNvSpPr txBox="1">
          <a:spLocks noChangeArrowheads="1"/>
        </xdr:cNvSpPr>
      </xdr:nvSpPr>
      <xdr:spPr bwMode="auto">
        <a:xfrm>
          <a:off x="6667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77</xdr:row>
      <xdr:rowOff>9525</xdr:rowOff>
    </xdr:to>
    <xdr:sp macro="" textlink="">
      <xdr:nvSpPr>
        <xdr:cNvPr id="291" name="Text Box 66"/>
        <xdr:cNvSpPr txBox="1">
          <a:spLocks noChangeArrowheads="1"/>
        </xdr:cNvSpPr>
      </xdr:nvSpPr>
      <xdr:spPr bwMode="auto">
        <a:xfrm>
          <a:off x="6381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77</xdr:row>
      <xdr:rowOff>9525</xdr:rowOff>
    </xdr:to>
    <xdr:sp macro="" textlink="">
      <xdr:nvSpPr>
        <xdr:cNvPr id="292" name="Text Box 67"/>
        <xdr:cNvSpPr txBox="1">
          <a:spLocks noChangeArrowheads="1"/>
        </xdr:cNvSpPr>
      </xdr:nvSpPr>
      <xdr:spPr bwMode="auto">
        <a:xfrm>
          <a:off x="6667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77</xdr:row>
      <xdr:rowOff>9525</xdr:rowOff>
    </xdr:to>
    <xdr:sp macro="" textlink="">
      <xdr:nvSpPr>
        <xdr:cNvPr id="293" name="Text Box 68"/>
        <xdr:cNvSpPr txBox="1">
          <a:spLocks noChangeArrowheads="1"/>
        </xdr:cNvSpPr>
      </xdr:nvSpPr>
      <xdr:spPr bwMode="auto">
        <a:xfrm>
          <a:off x="6381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77</xdr:row>
      <xdr:rowOff>9525</xdr:rowOff>
    </xdr:to>
    <xdr:sp macro="" textlink="">
      <xdr:nvSpPr>
        <xdr:cNvPr id="294" name="Text Box 69"/>
        <xdr:cNvSpPr txBox="1">
          <a:spLocks noChangeArrowheads="1"/>
        </xdr:cNvSpPr>
      </xdr:nvSpPr>
      <xdr:spPr bwMode="auto">
        <a:xfrm>
          <a:off x="50482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77</xdr:row>
      <xdr:rowOff>9525</xdr:rowOff>
    </xdr:to>
    <xdr:sp macro="" textlink="">
      <xdr:nvSpPr>
        <xdr:cNvPr id="295" name="Text Box 70"/>
        <xdr:cNvSpPr txBox="1">
          <a:spLocks noChangeArrowheads="1"/>
        </xdr:cNvSpPr>
      </xdr:nvSpPr>
      <xdr:spPr bwMode="auto">
        <a:xfrm>
          <a:off x="5524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77</xdr:row>
      <xdr:rowOff>9525</xdr:rowOff>
    </xdr:to>
    <xdr:sp macro="" textlink="">
      <xdr:nvSpPr>
        <xdr:cNvPr id="296" name="Text Box 71"/>
        <xdr:cNvSpPr txBox="1">
          <a:spLocks noChangeArrowheads="1"/>
        </xdr:cNvSpPr>
      </xdr:nvSpPr>
      <xdr:spPr bwMode="auto">
        <a:xfrm>
          <a:off x="6667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77</xdr:row>
      <xdr:rowOff>9525</xdr:rowOff>
    </xdr:to>
    <xdr:sp macro="" textlink="">
      <xdr:nvSpPr>
        <xdr:cNvPr id="297" name="Text Box 72"/>
        <xdr:cNvSpPr txBox="1">
          <a:spLocks noChangeArrowheads="1"/>
        </xdr:cNvSpPr>
      </xdr:nvSpPr>
      <xdr:spPr bwMode="auto">
        <a:xfrm>
          <a:off x="6381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77</xdr:row>
      <xdr:rowOff>9525</xdr:rowOff>
    </xdr:to>
    <xdr:sp macro="" textlink="">
      <xdr:nvSpPr>
        <xdr:cNvPr id="298" name="Text Box 73"/>
        <xdr:cNvSpPr txBox="1">
          <a:spLocks noChangeArrowheads="1"/>
        </xdr:cNvSpPr>
      </xdr:nvSpPr>
      <xdr:spPr bwMode="auto">
        <a:xfrm>
          <a:off x="6667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77</xdr:row>
      <xdr:rowOff>9525</xdr:rowOff>
    </xdr:to>
    <xdr:sp macro="" textlink="">
      <xdr:nvSpPr>
        <xdr:cNvPr id="299" name="Text Box 74"/>
        <xdr:cNvSpPr txBox="1">
          <a:spLocks noChangeArrowheads="1"/>
        </xdr:cNvSpPr>
      </xdr:nvSpPr>
      <xdr:spPr bwMode="auto">
        <a:xfrm>
          <a:off x="6381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77</xdr:row>
      <xdr:rowOff>9525</xdr:rowOff>
    </xdr:to>
    <xdr:sp macro="" textlink="">
      <xdr:nvSpPr>
        <xdr:cNvPr id="300" name="Text Box 75"/>
        <xdr:cNvSpPr txBox="1">
          <a:spLocks noChangeArrowheads="1"/>
        </xdr:cNvSpPr>
      </xdr:nvSpPr>
      <xdr:spPr bwMode="auto">
        <a:xfrm>
          <a:off x="50482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77</xdr:row>
      <xdr:rowOff>9525</xdr:rowOff>
    </xdr:to>
    <xdr:sp macro="" textlink="">
      <xdr:nvSpPr>
        <xdr:cNvPr id="301" name="Text Box 76"/>
        <xdr:cNvSpPr txBox="1">
          <a:spLocks noChangeArrowheads="1"/>
        </xdr:cNvSpPr>
      </xdr:nvSpPr>
      <xdr:spPr bwMode="auto">
        <a:xfrm>
          <a:off x="5524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302" name="Text Box 83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303" name="Text Box 84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304" name="Text Box 85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305" name="Text Box 86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306" name="Text Box 87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307" name="Text Box 88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308" name="Text Box 89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309" name="Text Box 90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310" name="Text Box 91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311" name="Text Box 92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312" name="Text Box 93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313" name="Text Box 94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314" name="Text Box 95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315" name="Text Box 96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316" name="Text Box 97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317" name="Text Box 98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318" name="Text Box 99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319" name="Text Box 100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320" name="Text Box 101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321" name="Text Box 102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322" name="Text Box 103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323" name="Text Box 104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324" name="Text Box 105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325" name="Text Box 106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26" name="Text Box 119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27" name="Text Box 120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28" name="Text Box 121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29" name="Text Box 122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30" name="Text Box 123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31" name="Text Box 124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32" name="Text Box 125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33" name="Text Box 126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34" name="Text Box 127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35" name="Text Box 128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36" name="Text Box 129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37" name="Text Box 130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38" name="Text Box 133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39" name="Text Box 134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40" name="Text Box 135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41" name="Text Box 136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42" name="Text Box 137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43" name="Text Box 138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44" name="Text Box 139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45" name="Text Box 140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46" name="Text Box 141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47" name="Text Box 142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48" name="Text Box 143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49" name="Text Box 144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50" name="Text Box 147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51" name="Text Box 148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52" name="Text Box 149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53" name="Text Box 150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54" name="Text Box 151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55" name="Text Box 152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56" name="Text Box 153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57" name="Text Box 154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58" name="Text Box 155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59" name="Text Box 156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60" name="Text Box 157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61" name="Text Box 158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62" name="Text Box 161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63" name="Text Box 162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64" name="Text Box 163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65" name="Text Box 164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66" name="Text Box 165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67" name="Text Box 166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68" name="Text Box 167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69" name="Text Box 168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70" name="Text Box 169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71" name="Text Box 170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72" name="Text Box 171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73" name="Text Box 172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374" name="Text Box 191"/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375" name="Text Box 192"/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376" name="Text Box 193"/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377" name="Text Box 194"/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378" name="Text Box 195"/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379" name="Text Box 196"/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380" name="Text Box 197"/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381" name="Text Box 198"/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382" name="Text Box 199"/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383" name="Text Box 200"/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384" name="Text Box 201"/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385" name="Text Box 202"/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386" name="Text Box 203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387" name="Text Box 204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388" name="Text Box 205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389" name="Text Box 206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390" name="Text Box 207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391" name="Text Box 208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392" name="Text Box 209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393" name="Text Box 210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394" name="Text Box 211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395" name="Text Box 212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396" name="Text Box 213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397" name="Text Box 214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398" name="Text Box 215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399" name="Text Box 216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400" name="Text Box 217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401" name="Text Box 218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402" name="Text Box 219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403" name="Text Box 220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404" name="Text Box 221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405" name="Text Box 222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406" name="Text Box 223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407" name="Text Box 224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408" name="Text Box 225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409" name="Text Box 226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77</xdr:row>
      <xdr:rowOff>9525</xdr:rowOff>
    </xdr:to>
    <xdr:sp macro="" textlink="">
      <xdr:nvSpPr>
        <xdr:cNvPr id="410" name="Text Box 239"/>
        <xdr:cNvSpPr txBox="1">
          <a:spLocks noChangeArrowheads="1"/>
        </xdr:cNvSpPr>
      </xdr:nvSpPr>
      <xdr:spPr bwMode="auto">
        <a:xfrm>
          <a:off x="6667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77</xdr:row>
      <xdr:rowOff>9525</xdr:rowOff>
    </xdr:to>
    <xdr:sp macro="" textlink="">
      <xdr:nvSpPr>
        <xdr:cNvPr id="411" name="Text Box 240"/>
        <xdr:cNvSpPr txBox="1">
          <a:spLocks noChangeArrowheads="1"/>
        </xdr:cNvSpPr>
      </xdr:nvSpPr>
      <xdr:spPr bwMode="auto">
        <a:xfrm>
          <a:off x="6381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77</xdr:row>
      <xdr:rowOff>9525</xdr:rowOff>
    </xdr:to>
    <xdr:sp macro="" textlink="">
      <xdr:nvSpPr>
        <xdr:cNvPr id="412" name="Text Box 241"/>
        <xdr:cNvSpPr txBox="1">
          <a:spLocks noChangeArrowheads="1"/>
        </xdr:cNvSpPr>
      </xdr:nvSpPr>
      <xdr:spPr bwMode="auto">
        <a:xfrm>
          <a:off x="6667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77</xdr:row>
      <xdr:rowOff>9525</xdr:rowOff>
    </xdr:to>
    <xdr:sp macro="" textlink="">
      <xdr:nvSpPr>
        <xdr:cNvPr id="413" name="Text Box 242"/>
        <xdr:cNvSpPr txBox="1">
          <a:spLocks noChangeArrowheads="1"/>
        </xdr:cNvSpPr>
      </xdr:nvSpPr>
      <xdr:spPr bwMode="auto">
        <a:xfrm>
          <a:off x="6381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77</xdr:row>
      <xdr:rowOff>9525</xdr:rowOff>
    </xdr:to>
    <xdr:sp macro="" textlink="">
      <xdr:nvSpPr>
        <xdr:cNvPr id="414" name="Text Box 243"/>
        <xdr:cNvSpPr txBox="1">
          <a:spLocks noChangeArrowheads="1"/>
        </xdr:cNvSpPr>
      </xdr:nvSpPr>
      <xdr:spPr bwMode="auto">
        <a:xfrm>
          <a:off x="50482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77</xdr:row>
      <xdr:rowOff>9525</xdr:rowOff>
    </xdr:to>
    <xdr:sp macro="" textlink="">
      <xdr:nvSpPr>
        <xdr:cNvPr id="415" name="Text Box 244"/>
        <xdr:cNvSpPr txBox="1">
          <a:spLocks noChangeArrowheads="1"/>
        </xdr:cNvSpPr>
      </xdr:nvSpPr>
      <xdr:spPr bwMode="auto">
        <a:xfrm>
          <a:off x="5524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77</xdr:row>
      <xdr:rowOff>9525</xdr:rowOff>
    </xdr:to>
    <xdr:sp macro="" textlink="">
      <xdr:nvSpPr>
        <xdr:cNvPr id="416" name="Text Box 245"/>
        <xdr:cNvSpPr txBox="1">
          <a:spLocks noChangeArrowheads="1"/>
        </xdr:cNvSpPr>
      </xdr:nvSpPr>
      <xdr:spPr bwMode="auto">
        <a:xfrm>
          <a:off x="6667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77</xdr:row>
      <xdr:rowOff>9525</xdr:rowOff>
    </xdr:to>
    <xdr:sp macro="" textlink="">
      <xdr:nvSpPr>
        <xdr:cNvPr id="417" name="Text Box 246"/>
        <xdr:cNvSpPr txBox="1">
          <a:spLocks noChangeArrowheads="1"/>
        </xdr:cNvSpPr>
      </xdr:nvSpPr>
      <xdr:spPr bwMode="auto">
        <a:xfrm>
          <a:off x="6381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77</xdr:row>
      <xdr:rowOff>9525</xdr:rowOff>
    </xdr:to>
    <xdr:sp macro="" textlink="">
      <xdr:nvSpPr>
        <xdr:cNvPr id="418" name="Text Box 247"/>
        <xdr:cNvSpPr txBox="1">
          <a:spLocks noChangeArrowheads="1"/>
        </xdr:cNvSpPr>
      </xdr:nvSpPr>
      <xdr:spPr bwMode="auto">
        <a:xfrm>
          <a:off x="6667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77</xdr:row>
      <xdr:rowOff>9525</xdr:rowOff>
    </xdr:to>
    <xdr:sp macro="" textlink="">
      <xdr:nvSpPr>
        <xdr:cNvPr id="419" name="Text Box 248"/>
        <xdr:cNvSpPr txBox="1">
          <a:spLocks noChangeArrowheads="1"/>
        </xdr:cNvSpPr>
      </xdr:nvSpPr>
      <xdr:spPr bwMode="auto">
        <a:xfrm>
          <a:off x="6381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77</xdr:row>
      <xdr:rowOff>9525</xdr:rowOff>
    </xdr:to>
    <xdr:sp macro="" textlink="">
      <xdr:nvSpPr>
        <xdr:cNvPr id="420" name="Text Box 249"/>
        <xdr:cNvSpPr txBox="1">
          <a:spLocks noChangeArrowheads="1"/>
        </xdr:cNvSpPr>
      </xdr:nvSpPr>
      <xdr:spPr bwMode="auto">
        <a:xfrm>
          <a:off x="50482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77</xdr:row>
      <xdr:rowOff>9525</xdr:rowOff>
    </xdr:to>
    <xdr:sp macro="" textlink="">
      <xdr:nvSpPr>
        <xdr:cNvPr id="421" name="Text Box 250"/>
        <xdr:cNvSpPr txBox="1">
          <a:spLocks noChangeArrowheads="1"/>
        </xdr:cNvSpPr>
      </xdr:nvSpPr>
      <xdr:spPr bwMode="auto">
        <a:xfrm>
          <a:off x="5524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77</xdr:row>
      <xdr:rowOff>9525</xdr:rowOff>
    </xdr:to>
    <xdr:sp macro="" textlink="">
      <xdr:nvSpPr>
        <xdr:cNvPr id="422" name="Text Box 253"/>
        <xdr:cNvSpPr txBox="1">
          <a:spLocks noChangeArrowheads="1"/>
        </xdr:cNvSpPr>
      </xdr:nvSpPr>
      <xdr:spPr bwMode="auto">
        <a:xfrm>
          <a:off x="6667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77</xdr:row>
      <xdr:rowOff>9525</xdr:rowOff>
    </xdr:to>
    <xdr:sp macro="" textlink="">
      <xdr:nvSpPr>
        <xdr:cNvPr id="423" name="Text Box 254"/>
        <xdr:cNvSpPr txBox="1">
          <a:spLocks noChangeArrowheads="1"/>
        </xdr:cNvSpPr>
      </xdr:nvSpPr>
      <xdr:spPr bwMode="auto">
        <a:xfrm>
          <a:off x="6381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77</xdr:row>
      <xdr:rowOff>9525</xdr:rowOff>
    </xdr:to>
    <xdr:sp macro="" textlink="">
      <xdr:nvSpPr>
        <xdr:cNvPr id="424" name="Text Box 255"/>
        <xdr:cNvSpPr txBox="1">
          <a:spLocks noChangeArrowheads="1"/>
        </xdr:cNvSpPr>
      </xdr:nvSpPr>
      <xdr:spPr bwMode="auto">
        <a:xfrm>
          <a:off x="6667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77</xdr:row>
      <xdr:rowOff>9525</xdr:rowOff>
    </xdr:to>
    <xdr:sp macro="" textlink="">
      <xdr:nvSpPr>
        <xdr:cNvPr id="425" name="Text Box 256"/>
        <xdr:cNvSpPr txBox="1">
          <a:spLocks noChangeArrowheads="1"/>
        </xdr:cNvSpPr>
      </xdr:nvSpPr>
      <xdr:spPr bwMode="auto">
        <a:xfrm>
          <a:off x="6381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77</xdr:row>
      <xdr:rowOff>9525</xdr:rowOff>
    </xdr:to>
    <xdr:sp macro="" textlink="">
      <xdr:nvSpPr>
        <xdr:cNvPr id="426" name="Text Box 257"/>
        <xdr:cNvSpPr txBox="1">
          <a:spLocks noChangeArrowheads="1"/>
        </xdr:cNvSpPr>
      </xdr:nvSpPr>
      <xdr:spPr bwMode="auto">
        <a:xfrm>
          <a:off x="50482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77</xdr:row>
      <xdr:rowOff>9525</xdr:rowOff>
    </xdr:to>
    <xdr:sp macro="" textlink="">
      <xdr:nvSpPr>
        <xdr:cNvPr id="427" name="Text Box 258"/>
        <xdr:cNvSpPr txBox="1">
          <a:spLocks noChangeArrowheads="1"/>
        </xdr:cNvSpPr>
      </xdr:nvSpPr>
      <xdr:spPr bwMode="auto">
        <a:xfrm>
          <a:off x="5524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77</xdr:row>
      <xdr:rowOff>9525</xdr:rowOff>
    </xdr:to>
    <xdr:sp macro="" textlink="">
      <xdr:nvSpPr>
        <xdr:cNvPr id="428" name="Text Box 259"/>
        <xdr:cNvSpPr txBox="1">
          <a:spLocks noChangeArrowheads="1"/>
        </xdr:cNvSpPr>
      </xdr:nvSpPr>
      <xdr:spPr bwMode="auto">
        <a:xfrm>
          <a:off x="6667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77</xdr:row>
      <xdr:rowOff>9525</xdr:rowOff>
    </xdr:to>
    <xdr:sp macro="" textlink="">
      <xdr:nvSpPr>
        <xdr:cNvPr id="429" name="Text Box 260"/>
        <xdr:cNvSpPr txBox="1">
          <a:spLocks noChangeArrowheads="1"/>
        </xdr:cNvSpPr>
      </xdr:nvSpPr>
      <xdr:spPr bwMode="auto">
        <a:xfrm>
          <a:off x="6381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77</xdr:row>
      <xdr:rowOff>9525</xdr:rowOff>
    </xdr:to>
    <xdr:sp macro="" textlink="">
      <xdr:nvSpPr>
        <xdr:cNvPr id="430" name="Text Box 261"/>
        <xdr:cNvSpPr txBox="1">
          <a:spLocks noChangeArrowheads="1"/>
        </xdr:cNvSpPr>
      </xdr:nvSpPr>
      <xdr:spPr bwMode="auto">
        <a:xfrm>
          <a:off x="6667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77</xdr:row>
      <xdr:rowOff>9525</xdr:rowOff>
    </xdr:to>
    <xdr:sp macro="" textlink="">
      <xdr:nvSpPr>
        <xdr:cNvPr id="431" name="Text Box 262"/>
        <xdr:cNvSpPr txBox="1">
          <a:spLocks noChangeArrowheads="1"/>
        </xdr:cNvSpPr>
      </xdr:nvSpPr>
      <xdr:spPr bwMode="auto">
        <a:xfrm>
          <a:off x="6381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77</xdr:row>
      <xdr:rowOff>9525</xdr:rowOff>
    </xdr:to>
    <xdr:sp macro="" textlink="">
      <xdr:nvSpPr>
        <xdr:cNvPr id="432" name="Text Box 263"/>
        <xdr:cNvSpPr txBox="1">
          <a:spLocks noChangeArrowheads="1"/>
        </xdr:cNvSpPr>
      </xdr:nvSpPr>
      <xdr:spPr bwMode="auto">
        <a:xfrm>
          <a:off x="50482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77</xdr:row>
      <xdr:rowOff>9525</xdr:rowOff>
    </xdr:to>
    <xdr:sp macro="" textlink="">
      <xdr:nvSpPr>
        <xdr:cNvPr id="433" name="Text Box 264"/>
        <xdr:cNvSpPr txBox="1">
          <a:spLocks noChangeArrowheads="1"/>
        </xdr:cNvSpPr>
      </xdr:nvSpPr>
      <xdr:spPr bwMode="auto">
        <a:xfrm>
          <a:off x="5524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434" name="Text Box 271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435" name="Text Box 272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436" name="Text Box 273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437" name="Text Box 274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438" name="Text Box 275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439" name="Text Box 276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440" name="Text Box 277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441" name="Text Box 278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442" name="Text Box 279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443" name="Text Box 280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444" name="Text Box 281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445" name="Text Box 282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446" name="Text Box 283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447" name="Text Box 284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448" name="Text Box 285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449" name="Text Box 286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450" name="Text Box 287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451" name="Text Box 288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452" name="Text Box 289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453" name="Text Box 290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454" name="Text Box 293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455" name="Text Box 294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56" name="Text Box 307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57" name="Text Box 308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58" name="Text Box 309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59" name="Text Box 310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60" name="Text Box 311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61" name="Text Box 312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62" name="Text Box 313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63" name="Text Box 314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64" name="Text Box 315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65" name="Text Box 316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66" name="Text Box 317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67" name="Text Box 318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68" name="Text Box 321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69" name="Text Box 322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70" name="Text Box 323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71" name="Text Box 324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72" name="Text Box 325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73" name="Text Box 326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74" name="Text Box 327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75" name="Text Box 328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76" name="Text Box 329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77" name="Text Box 330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78" name="Text Box 331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79" name="Text Box 332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80" name="Text Box 335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81" name="Text Box 336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82" name="Text Box 337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83" name="Text Box 338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84" name="Text Box 339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85" name="Text Box 340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86" name="Text Box 341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87" name="Text Box 342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88" name="Text Box 343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89" name="Text Box 344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90" name="Text Box 345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91" name="Text Box 346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92" name="Text Box 349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93" name="Text Box 350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94" name="Text Box 351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95" name="Text Box 352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96" name="Text Box 353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97" name="Text Box 354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98" name="Text Box 355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99" name="Text Box 356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500" name="Text Box 357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501" name="Text Box 358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502" name="Text Box 359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503" name="Text Box 360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504" name="Text Box 15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505" name="Text Box 16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506" name="Text Box 17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507" name="Text Box 18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508" name="Text Box 19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509" name="Text Box 20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510" name="Text Box 21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511" name="Text Box 22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512" name="Text Box 23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513" name="Text Box 24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514" name="Text Box 25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515" name="Text Box 26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516" name="Text Box 27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517" name="Text Box 28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518" name="Text Box 29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519" name="Text Box 30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520" name="Text Box 31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521" name="Text Box 32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522" name="Text Box 33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523" name="Text Box 34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524" name="Text Box 35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525" name="Text Box 36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526" name="Text Box 37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527" name="Text Box 38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528" name="Text Box 51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529" name="Text Box 52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530" name="Text Box 53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531" name="Text Box 54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532" name="Text Box 55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533" name="Text Box 56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534" name="Text Box 57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535" name="Text Box 58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536" name="Text Box 59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537" name="Text Box 60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538" name="Text Box 61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539" name="Text Box 62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540" name="Text Box 65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541" name="Text Box 66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542" name="Text Box 67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543" name="Text Box 68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544" name="Text Box 69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545" name="Text Box 70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546" name="Text Box 71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547" name="Text Box 72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548" name="Text Box 73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549" name="Text Box 74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550" name="Text Box 75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551" name="Text Box 76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552" name="Text Box 83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553" name="Text Box 84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554" name="Text Box 85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555" name="Text Box 86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556" name="Text Box 87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557" name="Text Box 88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558" name="Text Box 89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559" name="Text Box 90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560" name="Text Box 91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561" name="Text Box 92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562" name="Text Box 93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563" name="Text Box 94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564" name="Text Box 95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565" name="Text Box 96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566" name="Text Box 97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567" name="Text Box 98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568" name="Text Box 99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569" name="Text Box 100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570" name="Text Box 101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571" name="Text Box 102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572" name="Text Box 103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573" name="Text Box 104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574" name="Text Box 105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575" name="Text Box 106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576" name="Text Box 119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577" name="Text Box 120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578" name="Text Box 121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579" name="Text Box 122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580" name="Text Box 123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581" name="Text Box 124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582" name="Text Box 125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583" name="Text Box 126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584" name="Text Box 127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585" name="Text Box 128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586" name="Text Box 129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587" name="Text Box 130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588" name="Text Box 133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589" name="Text Box 134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590" name="Text Box 135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591" name="Text Box 136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592" name="Text Box 137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593" name="Text Box 138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594" name="Text Box 139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595" name="Text Box 140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596" name="Text Box 141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597" name="Text Box 142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598" name="Text Box 143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599" name="Text Box 144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600" name="Text Box 147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601" name="Text Box 148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602" name="Text Box 149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603" name="Text Box 150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604" name="Text Box 151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605" name="Text Box 152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606" name="Text Box 153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607" name="Text Box 154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608" name="Text Box 155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609" name="Text Box 156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610" name="Text Box 157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611" name="Text Box 158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612" name="Text Box 161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613" name="Text Box 162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614" name="Text Box 163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615" name="Text Box 164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616" name="Text Box 165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617" name="Text Box 166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618" name="Text Box 167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619" name="Text Box 168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620" name="Text Box 169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621" name="Text Box 170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622" name="Text Box 171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623" name="Text Box 172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624" name="Text Box 203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625" name="Text Box 204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626" name="Text Box 205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627" name="Text Box 206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628" name="Text Box 207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629" name="Text Box 208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630" name="Text Box 209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631" name="Text Box 210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632" name="Text Box 211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633" name="Text Box 212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634" name="Text Box 213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635" name="Text Box 214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636" name="Text Box 215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637" name="Text Box 216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638" name="Text Box 217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639" name="Text Box 218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640" name="Text Box 219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641" name="Text Box 220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642" name="Text Box 221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643" name="Text Box 222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644" name="Text Box 223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645" name="Text Box 224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646" name="Text Box 225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647" name="Text Box 226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648" name="Text Box 239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649" name="Text Box 240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650" name="Text Box 241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651" name="Text Box 242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652" name="Text Box 243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653" name="Text Box 244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654" name="Text Box 245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655" name="Text Box 246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656" name="Text Box 247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657" name="Text Box 248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658" name="Text Box 249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659" name="Text Box 250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660" name="Text Box 253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661" name="Text Box 254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662" name="Text Box 255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663" name="Text Box 256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664" name="Text Box 257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665" name="Text Box 258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666" name="Text Box 259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667" name="Text Box 260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668" name="Text Box 261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669" name="Text Box 262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670" name="Text Box 263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671" name="Text Box 264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672" name="Text Box 271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673" name="Text Box 272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674" name="Text Box 273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675" name="Text Box 274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676" name="Text Box 275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677" name="Text Box 276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678" name="Text Box 277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679" name="Text Box 278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680" name="Text Box 279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681" name="Text Box 280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682" name="Text Box 281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683" name="Text Box 282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684" name="Text Box 283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685" name="Text Box 284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686" name="Text Box 285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687" name="Text Box 286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688" name="Text Box 287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689" name="Text Box 288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690" name="Text Box 289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691" name="Text Box 290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692" name="Text Box 291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693" name="Text Box 292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694" name="Text Box 293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695" name="Text Box 294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696" name="Text Box 307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697" name="Text Box 308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698" name="Text Box 309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699" name="Text Box 310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00" name="Text Box 311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01" name="Text Box 312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02" name="Text Box 313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03" name="Text Box 314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04" name="Text Box 315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05" name="Text Box 316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06" name="Text Box 317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07" name="Text Box 318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08" name="Text Box 321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09" name="Text Box 322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10" name="Text Box 323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11" name="Text Box 324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12" name="Text Box 325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13" name="Text Box 326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14" name="Text Box 327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15" name="Text Box 328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16" name="Text Box 329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17" name="Text Box 330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18" name="Text Box 331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19" name="Text Box 332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20" name="Text Box 335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21" name="Text Box 336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22" name="Text Box 337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23" name="Text Box 338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24" name="Text Box 339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25" name="Text Box 340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26" name="Text Box 341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27" name="Text Box 342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28" name="Text Box 343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29" name="Text Box 344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30" name="Text Box 345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31" name="Text Box 346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32" name="Text Box 349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33" name="Text Box 350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34" name="Text Box 351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35" name="Text Box 352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36" name="Text Box 353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37" name="Text Box 354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38" name="Text Box 355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39" name="Text Box 356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40" name="Text Box 357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41" name="Text Box 358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42" name="Text Box 359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43" name="Text Box 360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744" name="Text Box 3"/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745" name="Text Box 4"/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746" name="Text Box 5"/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747" name="Text Box 6"/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748" name="Text Box 7"/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749" name="Text Box 8"/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750" name="Text Box 9"/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751" name="Text Box 10"/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752" name="Text Box 11"/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753" name="Text Box 12"/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754" name="Text Box 13"/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755" name="Text Box 14"/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756" name="Text Box 15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757" name="Text Box 16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758" name="Text Box 17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759" name="Text Box 18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760" name="Text Box 19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761" name="Text Box 20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762" name="Text Box 21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763" name="Text Box 22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764" name="Text Box 23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765" name="Text Box 24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766" name="Text Box 25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767" name="Text Box 26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768" name="Text Box 27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769" name="Text Box 28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770" name="Text Box 29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771" name="Text Box 30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772" name="Text Box 31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773" name="Text Box 32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774" name="Text Box 33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775" name="Text Box 34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776" name="Text Box 35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777" name="Text Box 36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778" name="Text Box 37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779" name="Text Box 38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77</xdr:row>
      <xdr:rowOff>9525</xdr:rowOff>
    </xdr:to>
    <xdr:sp macro="" textlink="">
      <xdr:nvSpPr>
        <xdr:cNvPr id="780" name="Text Box 51"/>
        <xdr:cNvSpPr txBox="1">
          <a:spLocks noChangeArrowheads="1"/>
        </xdr:cNvSpPr>
      </xdr:nvSpPr>
      <xdr:spPr bwMode="auto">
        <a:xfrm>
          <a:off x="6667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77</xdr:row>
      <xdr:rowOff>9525</xdr:rowOff>
    </xdr:to>
    <xdr:sp macro="" textlink="">
      <xdr:nvSpPr>
        <xdr:cNvPr id="781" name="Text Box 52"/>
        <xdr:cNvSpPr txBox="1">
          <a:spLocks noChangeArrowheads="1"/>
        </xdr:cNvSpPr>
      </xdr:nvSpPr>
      <xdr:spPr bwMode="auto">
        <a:xfrm>
          <a:off x="6381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77</xdr:row>
      <xdr:rowOff>9525</xdr:rowOff>
    </xdr:to>
    <xdr:sp macro="" textlink="">
      <xdr:nvSpPr>
        <xdr:cNvPr id="782" name="Text Box 53"/>
        <xdr:cNvSpPr txBox="1">
          <a:spLocks noChangeArrowheads="1"/>
        </xdr:cNvSpPr>
      </xdr:nvSpPr>
      <xdr:spPr bwMode="auto">
        <a:xfrm>
          <a:off x="6667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77</xdr:row>
      <xdr:rowOff>9525</xdr:rowOff>
    </xdr:to>
    <xdr:sp macro="" textlink="">
      <xdr:nvSpPr>
        <xdr:cNvPr id="783" name="Text Box 54"/>
        <xdr:cNvSpPr txBox="1">
          <a:spLocks noChangeArrowheads="1"/>
        </xdr:cNvSpPr>
      </xdr:nvSpPr>
      <xdr:spPr bwMode="auto">
        <a:xfrm>
          <a:off x="6381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77</xdr:row>
      <xdr:rowOff>9525</xdr:rowOff>
    </xdr:to>
    <xdr:sp macro="" textlink="">
      <xdr:nvSpPr>
        <xdr:cNvPr id="784" name="Text Box 55"/>
        <xdr:cNvSpPr txBox="1">
          <a:spLocks noChangeArrowheads="1"/>
        </xdr:cNvSpPr>
      </xdr:nvSpPr>
      <xdr:spPr bwMode="auto">
        <a:xfrm>
          <a:off x="50482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77</xdr:row>
      <xdr:rowOff>9525</xdr:rowOff>
    </xdr:to>
    <xdr:sp macro="" textlink="">
      <xdr:nvSpPr>
        <xdr:cNvPr id="785" name="Text Box 56"/>
        <xdr:cNvSpPr txBox="1">
          <a:spLocks noChangeArrowheads="1"/>
        </xdr:cNvSpPr>
      </xdr:nvSpPr>
      <xdr:spPr bwMode="auto">
        <a:xfrm>
          <a:off x="5524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77</xdr:row>
      <xdr:rowOff>9525</xdr:rowOff>
    </xdr:to>
    <xdr:sp macro="" textlink="">
      <xdr:nvSpPr>
        <xdr:cNvPr id="786" name="Text Box 57"/>
        <xdr:cNvSpPr txBox="1">
          <a:spLocks noChangeArrowheads="1"/>
        </xdr:cNvSpPr>
      </xdr:nvSpPr>
      <xdr:spPr bwMode="auto">
        <a:xfrm>
          <a:off x="6667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77</xdr:row>
      <xdr:rowOff>9525</xdr:rowOff>
    </xdr:to>
    <xdr:sp macro="" textlink="">
      <xdr:nvSpPr>
        <xdr:cNvPr id="787" name="Text Box 58"/>
        <xdr:cNvSpPr txBox="1">
          <a:spLocks noChangeArrowheads="1"/>
        </xdr:cNvSpPr>
      </xdr:nvSpPr>
      <xdr:spPr bwMode="auto">
        <a:xfrm>
          <a:off x="6381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77</xdr:row>
      <xdr:rowOff>9525</xdr:rowOff>
    </xdr:to>
    <xdr:sp macro="" textlink="">
      <xdr:nvSpPr>
        <xdr:cNvPr id="788" name="Text Box 59"/>
        <xdr:cNvSpPr txBox="1">
          <a:spLocks noChangeArrowheads="1"/>
        </xdr:cNvSpPr>
      </xdr:nvSpPr>
      <xdr:spPr bwMode="auto">
        <a:xfrm>
          <a:off x="6667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77</xdr:row>
      <xdr:rowOff>9525</xdr:rowOff>
    </xdr:to>
    <xdr:sp macro="" textlink="">
      <xdr:nvSpPr>
        <xdr:cNvPr id="789" name="Text Box 60"/>
        <xdr:cNvSpPr txBox="1">
          <a:spLocks noChangeArrowheads="1"/>
        </xdr:cNvSpPr>
      </xdr:nvSpPr>
      <xdr:spPr bwMode="auto">
        <a:xfrm>
          <a:off x="6381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77</xdr:row>
      <xdr:rowOff>9525</xdr:rowOff>
    </xdr:to>
    <xdr:sp macro="" textlink="">
      <xdr:nvSpPr>
        <xdr:cNvPr id="790" name="Text Box 61"/>
        <xdr:cNvSpPr txBox="1">
          <a:spLocks noChangeArrowheads="1"/>
        </xdr:cNvSpPr>
      </xdr:nvSpPr>
      <xdr:spPr bwMode="auto">
        <a:xfrm>
          <a:off x="50482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77</xdr:row>
      <xdr:rowOff>9525</xdr:rowOff>
    </xdr:to>
    <xdr:sp macro="" textlink="">
      <xdr:nvSpPr>
        <xdr:cNvPr id="791" name="Text Box 62"/>
        <xdr:cNvSpPr txBox="1">
          <a:spLocks noChangeArrowheads="1"/>
        </xdr:cNvSpPr>
      </xdr:nvSpPr>
      <xdr:spPr bwMode="auto">
        <a:xfrm>
          <a:off x="5524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77</xdr:row>
      <xdr:rowOff>9525</xdr:rowOff>
    </xdr:to>
    <xdr:sp macro="" textlink="">
      <xdr:nvSpPr>
        <xdr:cNvPr id="792" name="Text Box 65"/>
        <xdr:cNvSpPr txBox="1">
          <a:spLocks noChangeArrowheads="1"/>
        </xdr:cNvSpPr>
      </xdr:nvSpPr>
      <xdr:spPr bwMode="auto">
        <a:xfrm>
          <a:off x="6667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77</xdr:row>
      <xdr:rowOff>9525</xdr:rowOff>
    </xdr:to>
    <xdr:sp macro="" textlink="">
      <xdr:nvSpPr>
        <xdr:cNvPr id="793" name="Text Box 66"/>
        <xdr:cNvSpPr txBox="1">
          <a:spLocks noChangeArrowheads="1"/>
        </xdr:cNvSpPr>
      </xdr:nvSpPr>
      <xdr:spPr bwMode="auto">
        <a:xfrm>
          <a:off x="6381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77</xdr:row>
      <xdr:rowOff>9525</xdr:rowOff>
    </xdr:to>
    <xdr:sp macro="" textlink="">
      <xdr:nvSpPr>
        <xdr:cNvPr id="794" name="Text Box 67"/>
        <xdr:cNvSpPr txBox="1">
          <a:spLocks noChangeArrowheads="1"/>
        </xdr:cNvSpPr>
      </xdr:nvSpPr>
      <xdr:spPr bwMode="auto">
        <a:xfrm>
          <a:off x="6667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77</xdr:row>
      <xdr:rowOff>9525</xdr:rowOff>
    </xdr:to>
    <xdr:sp macro="" textlink="">
      <xdr:nvSpPr>
        <xdr:cNvPr id="795" name="Text Box 68"/>
        <xdr:cNvSpPr txBox="1">
          <a:spLocks noChangeArrowheads="1"/>
        </xdr:cNvSpPr>
      </xdr:nvSpPr>
      <xdr:spPr bwMode="auto">
        <a:xfrm>
          <a:off x="6381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77</xdr:row>
      <xdr:rowOff>9525</xdr:rowOff>
    </xdr:to>
    <xdr:sp macro="" textlink="">
      <xdr:nvSpPr>
        <xdr:cNvPr id="796" name="Text Box 69"/>
        <xdr:cNvSpPr txBox="1">
          <a:spLocks noChangeArrowheads="1"/>
        </xdr:cNvSpPr>
      </xdr:nvSpPr>
      <xdr:spPr bwMode="auto">
        <a:xfrm>
          <a:off x="50482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77</xdr:row>
      <xdr:rowOff>9525</xdr:rowOff>
    </xdr:to>
    <xdr:sp macro="" textlink="">
      <xdr:nvSpPr>
        <xdr:cNvPr id="797" name="Text Box 70"/>
        <xdr:cNvSpPr txBox="1">
          <a:spLocks noChangeArrowheads="1"/>
        </xdr:cNvSpPr>
      </xdr:nvSpPr>
      <xdr:spPr bwMode="auto">
        <a:xfrm>
          <a:off x="5524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77</xdr:row>
      <xdr:rowOff>9525</xdr:rowOff>
    </xdr:to>
    <xdr:sp macro="" textlink="">
      <xdr:nvSpPr>
        <xdr:cNvPr id="798" name="Text Box 71"/>
        <xdr:cNvSpPr txBox="1">
          <a:spLocks noChangeArrowheads="1"/>
        </xdr:cNvSpPr>
      </xdr:nvSpPr>
      <xdr:spPr bwMode="auto">
        <a:xfrm>
          <a:off x="6667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77</xdr:row>
      <xdr:rowOff>9525</xdr:rowOff>
    </xdr:to>
    <xdr:sp macro="" textlink="">
      <xdr:nvSpPr>
        <xdr:cNvPr id="799" name="Text Box 72"/>
        <xdr:cNvSpPr txBox="1">
          <a:spLocks noChangeArrowheads="1"/>
        </xdr:cNvSpPr>
      </xdr:nvSpPr>
      <xdr:spPr bwMode="auto">
        <a:xfrm>
          <a:off x="6381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77</xdr:row>
      <xdr:rowOff>9525</xdr:rowOff>
    </xdr:to>
    <xdr:sp macro="" textlink="">
      <xdr:nvSpPr>
        <xdr:cNvPr id="800" name="Text Box 73"/>
        <xdr:cNvSpPr txBox="1">
          <a:spLocks noChangeArrowheads="1"/>
        </xdr:cNvSpPr>
      </xdr:nvSpPr>
      <xdr:spPr bwMode="auto">
        <a:xfrm>
          <a:off x="6667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77</xdr:row>
      <xdr:rowOff>9525</xdr:rowOff>
    </xdr:to>
    <xdr:sp macro="" textlink="">
      <xdr:nvSpPr>
        <xdr:cNvPr id="801" name="Text Box 74"/>
        <xdr:cNvSpPr txBox="1">
          <a:spLocks noChangeArrowheads="1"/>
        </xdr:cNvSpPr>
      </xdr:nvSpPr>
      <xdr:spPr bwMode="auto">
        <a:xfrm>
          <a:off x="6381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77</xdr:row>
      <xdr:rowOff>9525</xdr:rowOff>
    </xdr:to>
    <xdr:sp macro="" textlink="">
      <xdr:nvSpPr>
        <xdr:cNvPr id="802" name="Text Box 75"/>
        <xdr:cNvSpPr txBox="1">
          <a:spLocks noChangeArrowheads="1"/>
        </xdr:cNvSpPr>
      </xdr:nvSpPr>
      <xdr:spPr bwMode="auto">
        <a:xfrm>
          <a:off x="50482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77</xdr:row>
      <xdr:rowOff>9525</xdr:rowOff>
    </xdr:to>
    <xdr:sp macro="" textlink="">
      <xdr:nvSpPr>
        <xdr:cNvPr id="803" name="Text Box 76"/>
        <xdr:cNvSpPr txBox="1">
          <a:spLocks noChangeArrowheads="1"/>
        </xdr:cNvSpPr>
      </xdr:nvSpPr>
      <xdr:spPr bwMode="auto">
        <a:xfrm>
          <a:off x="5524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804" name="Text Box 83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805" name="Text Box 84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806" name="Text Box 85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807" name="Text Box 86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808" name="Text Box 87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809" name="Text Box 88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810" name="Text Box 89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811" name="Text Box 90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812" name="Text Box 91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813" name="Text Box 92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814" name="Text Box 93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815" name="Text Box 94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816" name="Text Box 95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817" name="Text Box 96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818" name="Text Box 97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819" name="Text Box 98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820" name="Text Box 99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821" name="Text Box 100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822" name="Text Box 101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823" name="Text Box 102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824" name="Text Box 103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825" name="Text Box 104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826" name="Text Box 105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827" name="Text Box 106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28" name="Text Box 119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29" name="Text Box 120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30" name="Text Box 121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31" name="Text Box 122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32" name="Text Box 123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33" name="Text Box 124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34" name="Text Box 125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35" name="Text Box 126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36" name="Text Box 127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37" name="Text Box 128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38" name="Text Box 129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39" name="Text Box 130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40" name="Text Box 133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41" name="Text Box 134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42" name="Text Box 135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43" name="Text Box 136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44" name="Text Box 137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45" name="Text Box 138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46" name="Text Box 139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47" name="Text Box 140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48" name="Text Box 141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49" name="Text Box 142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50" name="Text Box 143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51" name="Text Box 144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52" name="Text Box 147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53" name="Text Box 148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54" name="Text Box 149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55" name="Text Box 150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56" name="Text Box 151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57" name="Text Box 152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58" name="Text Box 153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59" name="Text Box 154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60" name="Text Box 155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61" name="Text Box 156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62" name="Text Box 157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63" name="Text Box 158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64" name="Text Box 161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65" name="Text Box 162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66" name="Text Box 163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67" name="Text Box 164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68" name="Text Box 165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69" name="Text Box 166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70" name="Text Box 167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71" name="Text Box 168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72" name="Text Box 169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73" name="Text Box 170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74" name="Text Box 171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75" name="Text Box 172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876" name="Text Box 191"/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877" name="Text Box 192"/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878" name="Text Box 193"/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879" name="Text Box 194"/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880" name="Text Box 195"/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881" name="Text Box 196"/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882" name="Text Box 197"/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883" name="Text Box 198"/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884" name="Text Box 199"/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885" name="Text Box 200"/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886" name="Text Box 201"/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887" name="Text Box 202"/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888" name="Text Box 203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889" name="Text Box 204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890" name="Text Box 205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891" name="Text Box 206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892" name="Text Box 207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893" name="Text Box 208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894" name="Text Box 209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895" name="Text Box 210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896" name="Text Box 211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897" name="Text Box 212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898" name="Text Box 213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899" name="Text Box 214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900" name="Text Box 215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901" name="Text Box 216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902" name="Text Box 217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903" name="Text Box 218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904" name="Text Box 219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905" name="Text Box 220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906" name="Text Box 221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907" name="Text Box 222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908" name="Text Box 223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909" name="Text Box 224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910" name="Text Box 225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911" name="Text Box 226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77</xdr:row>
      <xdr:rowOff>9525</xdr:rowOff>
    </xdr:to>
    <xdr:sp macro="" textlink="">
      <xdr:nvSpPr>
        <xdr:cNvPr id="912" name="Text Box 239"/>
        <xdr:cNvSpPr txBox="1">
          <a:spLocks noChangeArrowheads="1"/>
        </xdr:cNvSpPr>
      </xdr:nvSpPr>
      <xdr:spPr bwMode="auto">
        <a:xfrm>
          <a:off x="6667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77</xdr:row>
      <xdr:rowOff>9525</xdr:rowOff>
    </xdr:to>
    <xdr:sp macro="" textlink="">
      <xdr:nvSpPr>
        <xdr:cNvPr id="913" name="Text Box 240"/>
        <xdr:cNvSpPr txBox="1">
          <a:spLocks noChangeArrowheads="1"/>
        </xdr:cNvSpPr>
      </xdr:nvSpPr>
      <xdr:spPr bwMode="auto">
        <a:xfrm>
          <a:off x="6381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77</xdr:row>
      <xdr:rowOff>9525</xdr:rowOff>
    </xdr:to>
    <xdr:sp macro="" textlink="">
      <xdr:nvSpPr>
        <xdr:cNvPr id="914" name="Text Box 241"/>
        <xdr:cNvSpPr txBox="1">
          <a:spLocks noChangeArrowheads="1"/>
        </xdr:cNvSpPr>
      </xdr:nvSpPr>
      <xdr:spPr bwMode="auto">
        <a:xfrm>
          <a:off x="6667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77</xdr:row>
      <xdr:rowOff>9525</xdr:rowOff>
    </xdr:to>
    <xdr:sp macro="" textlink="">
      <xdr:nvSpPr>
        <xdr:cNvPr id="915" name="Text Box 242"/>
        <xdr:cNvSpPr txBox="1">
          <a:spLocks noChangeArrowheads="1"/>
        </xdr:cNvSpPr>
      </xdr:nvSpPr>
      <xdr:spPr bwMode="auto">
        <a:xfrm>
          <a:off x="6381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77</xdr:row>
      <xdr:rowOff>9525</xdr:rowOff>
    </xdr:to>
    <xdr:sp macro="" textlink="">
      <xdr:nvSpPr>
        <xdr:cNvPr id="916" name="Text Box 243"/>
        <xdr:cNvSpPr txBox="1">
          <a:spLocks noChangeArrowheads="1"/>
        </xdr:cNvSpPr>
      </xdr:nvSpPr>
      <xdr:spPr bwMode="auto">
        <a:xfrm>
          <a:off x="50482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77</xdr:row>
      <xdr:rowOff>9525</xdr:rowOff>
    </xdr:to>
    <xdr:sp macro="" textlink="">
      <xdr:nvSpPr>
        <xdr:cNvPr id="917" name="Text Box 244"/>
        <xdr:cNvSpPr txBox="1">
          <a:spLocks noChangeArrowheads="1"/>
        </xdr:cNvSpPr>
      </xdr:nvSpPr>
      <xdr:spPr bwMode="auto">
        <a:xfrm>
          <a:off x="5524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77</xdr:row>
      <xdr:rowOff>9525</xdr:rowOff>
    </xdr:to>
    <xdr:sp macro="" textlink="">
      <xdr:nvSpPr>
        <xdr:cNvPr id="918" name="Text Box 245"/>
        <xdr:cNvSpPr txBox="1">
          <a:spLocks noChangeArrowheads="1"/>
        </xdr:cNvSpPr>
      </xdr:nvSpPr>
      <xdr:spPr bwMode="auto">
        <a:xfrm>
          <a:off x="6667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77</xdr:row>
      <xdr:rowOff>9525</xdr:rowOff>
    </xdr:to>
    <xdr:sp macro="" textlink="">
      <xdr:nvSpPr>
        <xdr:cNvPr id="919" name="Text Box 246"/>
        <xdr:cNvSpPr txBox="1">
          <a:spLocks noChangeArrowheads="1"/>
        </xdr:cNvSpPr>
      </xdr:nvSpPr>
      <xdr:spPr bwMode="auto">
        <a:xfrm>
          <a:off x="6381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77</xdr:row>
      <xdr:rowOff>9525</xdr:rowOff>
    </xdr:to>
    <xdr:sp macro="" textlink="">
      <xdr:nvSpPr>
        <xdr:cNvPr id="920" name="Text Box 247"/>
        <xdr:cNvSpPr txBox="1">
          <a:spLocks noChangeArrowheads="1"/>
        </xdr:cNvSpPr>
      </xdr:nvSpPr>
      <xdr:spPr bwMode="auto">
        <a:xfrm>
          <a:off x="6667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77</xdr:row>
      <xdr:rowOff>9525</xdr:rowOff>
    </xdr:to>
    <xdr:sp macro="" textlink="">
      <xdr:nvSpPr>
        <xdr:cNvPr id="921" name="Text Box 248"/>
        <xdr:cNvSpPr txBox="1">
          <a:spLocks noChangeArrowheads="1"/>
        </xdr:cNvSpPr>
      </xdr:nvSpPr>
      <xdr:spPr bwMode="auto">
        <a:xfrm>
          <a:off x="6381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77</xdr:row>
      <xdr:rowOff>9525</xdr:rowOff>
    </xdr:to>
    <xdr:sp macro="" textlink="">
      <xdr:nvSpPr>
        <xdr:cNvPr id="922" name="Text Box 249"/>
        <xdr:cNvSpPr txBox="1">
          <a:spLocks noChangeArrowheads="1"/>
        </xdr:cNvSpPr>
      </xdr:nvSpPr>
      <xdr:spPr bwMode="auto">
        <a:xfrm>
          <a:off x="50482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77</xdr:row>
      <xdr:rowOff>9525</xdr:rowOff>
    </xdr:to>
    <xdr:sp macro="" textlink="">
      <xdr:nvSpPr>
        <xdr:cNvPr id="923" name="Text Box 250"/>
        <xdr:cNvSpPr txBox="1">
          <a:spLocks noChangeArrowheads="1"/>
        </xdr:cNvSpPr>
      </xdr:nvSpPr>
      <xdr:spPr bwMode="auto">
        <a:xfrm>
          <a:off x="5524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77</xdr:row>
      <xdr:rowOff>9525</xdr:rowOff>
    </xdr:to>
    <xdr:sp macro="" textlink="">
      <xdr:nvSpPr>
        <xdr:cNvPr id="924" name="Text Box 253"/>
        <xdr:cNvSpPr txBox="1">
          <a:spLocks noChangeArrowheads="1"/>
        </xdr:cNvSpPr>
      </xdr:nvSpPr>
      <xdr:spPr bwMode="auto">
        <a:xfrm>
          <a:off x="6667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77</xdr:row>
      <xdr:rowOff>9525</xdr:rowOff>
    </xdr:to>
    <xdr:sp macro="" textlink="">
      <xdr:nvSpPr>
        <xdr:cNvPr id="925" name="Text Box 254"/>
        <xdr:cNvSpPr txBox="1">
          <a:spLocks noChangeArrowheads="1"/>
        </xdr:cNvSpPr>
      </xdr:nvSpPr>
      <xdr:spPr bwMode="auto">
        <a:xfrm>
          <a:off x="6381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77</xdr:row>
      <xdr:rowOff>9525</xdr:rowOff>
    </xdr:to>
    <xdr:sp macro="" textlink="">
      <xdr:nvSpPr>
        <xdr:cNvPr id="926" name="Text Box 255"/>
        <xdr:cNvSpPr txBox="1">
          <a:spLocks noChangeArrowheads="1"/>
        </xdr:cNvSpPr>
      </xdr:nvSpPr>
      <xdr:spPr bwMode="auto">
        <a:xfrm>
          <a:off x="6667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77</xdr:row>
      <xdr:rowOff>9525</xdr:rowOff>
    </xdr:to>
    <xdr:sp macro="" textlink="">
      <xdr:nvSpPr>
        <xdr:cNvPr id="927" name="Text Box 256"/>
        <xdr:cNvSpPr txBox="1">
          <a:spLocks noChangeArrowheads="1"/>
        </xdr:cNvSpPr>
      </xdr:nvSpPr>
      <xdr:spPr bwMode="auto">
        <a:xfrm>
          <a:off x="6381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77</xdr:row>
      <xdr:rowOff>9525</xdr:rowOff>
    </xdr:to>
    <xdr:sp macro="" textlink="">
      <xdr:nvSpPr>
        <xdr:cNvPr id="928" name="Text Box 257"/>
        <xdr:cNvSpPr txBox="1">
          <a:spLocks noChangeArrowheads="1"/>
        </xdr:cNvSpPr>
      </xdr:nvSpPr>
      <xdr:spPr bwMode="auto">
        <a:xfrm>
          <a:off x="50482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77</xdr:row>
      <xdr:rowOff>9525</xdr:rowOff>
    </xdr:to>
    <xdr:sp macro="" textlink="">
      <xdr:nvSpPr>
        <xdr:cNvPr id="929" name="Text Box 258"/>
        <xdr:cNvSpPr txBox="1">
          <a:spLocks noChangeArrowheads="1"/>
        </xdr:cNvSpPr>
      </xdr:nvSpPr>
      <xdr:spPr bwMode="auto">
        <a:xfrm>
          <a:off x="5524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77</xdr:row>
      <xdr:rowOff>9525</xdr:rowOff>
    </xdr:to>
    <xdr:sp macro="" textlink="">
      <xdr:nvSpPr>
        <xdr:cNvPr id="930" name="Text Box 259"/>
        <xdr:cNvSpPr txBox="1">
          <a:spLocks noChangeArrowheads="1"/>
        </xdr:cNvSpPr>
      </xdr:nvSpPr>
      <xdr:spPr bwMode="auto">
        <a:xfrm>
          <a:off x="6667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77</xdr:row>
      <xdr:rowOff>9525</xdr:rowOff>
    </xdr:to>
    <xdr:sp macro="" textlink="">
      <xdr:nvSpPr>
        <xdr:cNvPr id="931" name="Text Box 260"/>
        <xdr:cNvSpPr txBox="1">
          <a:spLocks noChangeArrowheads="1"/>
        </xdr:cNvSpPr>
      </xdr:nvSpPr>
      <xdr:spPr bwMode="auto">
        <a:xfrm>
          <a:off x="6381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77</xdr:row>
      <xdr:rowOff>9525</xdr:rowOff>
    </xdr:to>
    <xdr:sp macro="" textlink="">
      <xdr:nvSpPr>
        <xdr:cNvPr id="932" name="Text Box 261"/>
        <xdr:cNvSpPr txBox="1">
          <a:spLocks noChangeArrowheads="1"/>
        </xdr:cNvSpPr>
      </xdr:nvSpPr>
      <xdr:spPr bwMode="auto">
        <a:xfrm>
          <a:off x="6667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77</xdr:row>
      <xdr:rowOff>9525</xdr:rowOff>
    </xdr:to>
    <xdr:sp macro="" textlink="">
      <xdr:nvSpPr>
        <xdr:cNvPr id="933" name="Text Box 262"/>
        <xdr:cNvSpPr txBox="1">
          <a:spLocks noChangeArrowheads="1"/>
        </xdr:cNvSpPr>
      </xdr:nvSpPr>
      <xdr:spPr bwMode="auto">
        <a:xfrm>
          <a:off x="6381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77</xdr:row>
      <xdr:rowOff>9525</xdr:rowOff>
    </xdr:to>
    <xdr:sp macro="" textlink="">
      <xdr:nvSpPr>
        <xdr:cNvPr id="934" name="Text Box 263"/>
        <xdr:cNvSpPr txBox="1">
          <a:spLocks noChangeArrowheads="1"/>
        </xdr:cNvSpPr>
      </xdr:nvSpPr>
      <xdr:spPr bwMode="auto">
        <a:xfrm>
          <a:off x="50482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77</xdr:row>
      <xdr:rowOff>9525</xdr:rowOff>
    </xdr:to>
    <xdr:sp macro="" textlink="">
      <xdr:nvSpPr>
        <xdr:cNvPr id="935" name="Text Box 264"/>
        <xdr:cNvSpPr txBox="1">
          <a:spLocks noChangeArrowheads="1"/>
        </xdr:cNvSpPr>
      </xdr:nvSpPr>
      <xdr:spPr bwMode="auto">
        <a:xfrm>
          <a:off x="5524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936" name="Text Box 271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937" name="Text Box 272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938" name="Text Box 273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939" name="Text Box 274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940" name="Text Box 275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941" name="Text Box 276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942" name="Text Box 277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943" name="Text Box 278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944" name="Text Box 279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945" name="Text Box 280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946" name="Text Box 281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947" name="Text Box 282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948" name="Text Box 283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949" name="Text Box 284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950" name="Text Box 285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951" name="Text Box 286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952" name="Text Box 287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953" name="Text Box 288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954" name="Text Box 289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955" name="Text Box 290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956" name="Text Box 291"/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957" name="Text Box 292"/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958" name="Text Box 293"/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959" name="Text Box 294"/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60" name="Text Box 307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61" name="Text Box 308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62" name="Text Box 309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63" name="Text Box 310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64" name="Text Box 311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65" name="Text Box 312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66" name="Text Box 313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67" name="Text Box 314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68" name="Text Box 315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69" name="Text Box 316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70" name="Text Box 317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71" name="Text Box 318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72" name="Text Box 321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73" name="Text Box 322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74" name="Text Box 323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75" name="Text Box 324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76" name="Text Box 325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77" name="Text Box 326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78" name="Text Box 327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79" name="Text Box 328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80" name="Text Box 329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81" name="Text Box 330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82" name="Text Box 331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83" name="Text Box 332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84" name="Text Box 335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85" name="Text Box 336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86" name="Text Box 337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87" name="Text Box 338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88" name="Text Box 339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89" name="Text Box 340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90" name="Text Box 341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91" name="Text Box 342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92" name="Text Box 343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93" name="Text Box 344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94" name="Text Box 345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95" name="Text Box 346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96" name="Text Box 349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97" name="Text Box 350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98" name="Text Box 351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99" name="Text Box 352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000" name="Text Box 353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001" name="Text Box 354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002" name="Text Box 355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003" name="Text Box 356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004" name="Text Box 357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005" name="Text Box 358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006" name="Text Box 359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007" name="Text Box 360"/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2"/>
  <sheetViews>
    <sheetView tabSelected="1" zoomScale="112" zoomScaleNormal="112" workbookViewId="0">
      <selection activeCell="A8" sqref="A8:O8"/>
    </sheetView>
  </sheetViews>
  <sheetFormatPr baseColWidth="10" defaultColWidth="11.42578125" defaultRowHeight="15" x14ac:dyDescent="0.25"/>
  <cols>
    <col min="1" max="1" width="15.7109375" customWidth="1"/>
    <col min="2" max="2" width="14.42578125" customWidth="1"/>
    <col min="3" max="3" width="10.85546875" customWidth="1"/>
    <col min="4" max="4" width="10.5703125" customWidth="1"/>
    <col min="5" max="5" width="8" style="9" customWidth="1"/>
    <col min="6" max="6" width="7.7109375" style="9" customWidth="1"/>
    <col min="7" max="7" width="8.5703125" style="9" customWidth="1"/>
    <col min="8" max="8" width="8.85546875" style="9" customWidth="1"/>
    <col min="9" max="9" width="10" style="9" customWidth="1"/>
    <col min="10" max="10" width="8.7109375" style="9" customWidth="1"/>
    <col min="11" max="11" width="8.42578125" style="9" customWidth="1"/>
    <col min="12" max="12" width="9.140625" style="9" customWidth="1"/>
    <col min="13" max="13" width="12" customWidth="1"/>
    <col min="14" max="14" width="13.85546875" customWidth="1"/>
    <col min="15" max="15" width="11.85546875" customWidth="1"/>
  </cols>
  <sheetData>
    <row r="1" spans="1:16" ht="99.75" customHeight="1" x14ac:dyDescent="0.25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9"/>
    </row>
    <row r="2" spans="1:16" ht="18.75" x14ac:dyDescent="0.3">
      <c r="A2" s="123" t="s">
        <v>46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</row>
    <row r="3" spans="1:16" ht="18.75" x14ac:dyDescent="0.3">
      <c r="A3" s="123" t="s">
        <v>119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</row>
    <row r="4" spans="1:16" ht="18.75" x14ac:dyDescent="0.3">
      <c r="A4" s="123" t="s">
        <v>228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</row>
    <row r="5" spans="1:16" ht="19.5" thickBot="1" x14ac:dyDescent="0.3">
      <c r="A5" s="129" t="s">
        <v>229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"/>
    </row>
    <row r="6" spans="1:16" s="2" customFormat="1" ht="15.75" thickBot="1" x14ac:dyDescent="0.3">
      <c r="A6" s="132" t="s">
        <v>232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</row>
    <row r="7" spans="1:16" ht="17.25" customHeight="1" thickBot="1" x14ac:dyDescent="0.3">
      <c r="A7" s="132" t="s">
        <v>131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</row>
    <row r="8" spans="1:16" ht="129" customHeight="1" x14ac:dyDescent="0.25">
      <c r="A8" s="130" t="s">
        <v>241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</row>
    <row r="9" spans="1:16" x14ac:dyDescent="0.25">
      <c r="A9" s="133" t="s">
        <v>0</v>
      </c>
      <c r="B9" s="133" t="s">
        <v>33</v>
      </c>
      <c r="C9" s="133" t="s">
        <v>1</v>
      </c>
      <c r="D9" s="133" t="s">
        <v>2</v>
      </c>
      <c r="E9" s="134" t="s">
        <v>14</v>
      </c>
      <c r="F9" s="134"/>
      <c r="G9" s="134"/>
      <c r="H9" s="134"/>
      <c r="I9" s="134"/>
      <c r="J9" s="134" t="s">
        <v>15</v>
      </c>
      <c r="K9" s="134"/>
      <c r="L9" s="134"/>
      <c r="M9" s="133" t="s">
        <v>11</v>
      </c>
      <c r="N9" s="133" t="s">
        <v>12</v>
      </c>
      <c r="O9" s="133" t="s">
        <v>13</v>
      </c>
    </row>
    <row r="10" spans="1:16" ht="51.75" x14ac:dyDescent="0.25">
      <c r="A10" s="133"/>
      <c r="B10" s="133"/>
      <c r="C10" s="133"/>
      <c r="D10" s="133"/>
      <c r="E10" s="8" t="s">
        <v>3</v>
      </c>
      <c r="F10" s="8" t="s">
        <v>4</v>
      </c>
      <c r="G10" s="8" t="s">
        <v>5</v>
      </c>
      <c r="H10" s="8" t="s">
        <v>6</v>
      </c>
      <c r="I10" s="8" t="s">
        <v>7</v>
      </c>
      <c r="J10" s="8" t="s">
        <v>8</v>
      </c>
      <c r="K10" s="8" t="s">
        <v>9</v>
      </c>
      <c r="L10" s="8" t="s">
        <v>10</v>
      </c>
      <c r="M10" s="133"/>
      <c r="N10" s="133"/>
      <c r="O10" s="133"/>
    </row>
    <row r="11" spans="1:16" x14ac:dyDescent="0.25">
      <c r="A11" s="124" t="s">
        <v>35</v>
      </c>
      <c r="B11" s="21" t="s">
        <v>30</v>
      </c>
      <c r="C11" s="125" t="s">
        <v>34</v>
      </c>
      <c r="D11" s="124" t="s">
        <v>36</v>
      </c>
      <c r="E11" s="22">
        <v>1678</v>
      </c>
      <c r="F11" s="22">
        <v>2128</v>
      </c>
      <c r="G11" s="22">
        <v>2098</v>
      </c>
      <c r="H11" s="22">
        <v>1736</v>
      </c>
      <c r="I11" s="22">
        <f>SUM(E11:H11)</f>
        <v>7640</v>
      </c>
      <c r="J11" s="22">
        <f>+L11*0.9</f>
        <v>6876</v>
      </c>
      <c r="K11" s="22">
        <f>+L11-J11</f>
        <v>764</v>
      </c>
      <c r="L11" s="22">
        <f>I11</f>
        <v>7640</v>
      </c>
      <c r="M11" s="124" t="s">
        <v>38</v>
      </c>
      <c r="N11" s="124" t="s">
        <v>40</v>
      </c>
      <c r="O11" s="124" t="s">
        <v>37</v>
      </c>
    </row>
    <row r="12" spans="1:16" ht="30" x14ac:dyDescent="0.25">
      <c r="A12" s="124"/>
      <c r="B12" s="24" t="s">
        <v>20</v>
      </c>
      <c r="C12" s="125"/>
      <c r="D12" s="124"/>
      <c r="E12" s="22">
        <v>59</v>
      </c>
      <c r="F12" s="22">
        <v>54</v>
      </c>
      <c r="G12" s="22">
        <v>63</v>
      </c>
      <c r="H12" s="22">
        <v>54</v>
      </c>
      <c r="I12" s="22">
        <f t="shared" ref="I12:I31" si="0">SUM(E12:H12)</f>
        <v>230</v>
      </c>
      <c r="J12" s="22">
        <f t="shared" ref="J12:J23" si="1">+L12*0.9</f>
        <v>207</v>
      </c>
      <c r="K12" s="22">
        <f t="shared" ref="K12:K25" si="2">+L12-J12</f>
        <v>23</v>
      </c>
      <c r="L12" s="22">
        <f t="shared" ref="L12:L31" si="3">I12</f>
        <v>230</v>
      </c>
      <c r="M12" s="124"/>
      <c r="N12" s="124"/>
      <c r="O12" s="124"/>
    </row>
    <row r="13" spans="1:16" x14ac:dyDescent="0.25">
      <c r="A13" s="124"/>
      <c r="B13" s="21" t="s">
        <v>21</v>
      </c>
      <c r="C13" s="125"/>
      <c r="D13" s="124"/>
      <c r="E13" s="22">
        <v>108</v>
      </c>
      <c r="F13" s="22">
        <v>131</v>
      </c>
      <c r="G13" s="22">
        <v>93</v>
      </c>
      <c r="H13" s="22">
        <v>76</v>
      </c>
      <c r="I13" s="22">
        <f t="shared" si="0"/>
        <v>408</v>
      </c>
      <c r="J13" s="22">
        <f t="shared" si="1"/>
        <v>367.2</v>
      </c>
      <c r="K13" s="22">
        <f t="shared" si="2"/>
        <v>40.800000000000011</v>
      </c>
      <c r="L13" s="22">
        <f t="shared" si="3"/>
        <v>408</v>
      </c>
      <c r="M13" s="124"/>
      <c r="N13" s="124"/>
      <c r="O13" s="124"/>
    </row>
    <row r="14" spans="1:16" x14ac:dyDescent="0.25">
      <c r="A14" s="124"/>
      <c r="B14" s="21" t="s">
        <v>16</v>
      </c>
      <c r="C14" s="125"/>
      <c r="D14" s="124"/>
      <c r="E14" s="22">
        <v>141</v>
      </c>
      <c r="F14" s="22">
        <v>155</v>
      </c>
      <c r="G14" s="22">
        <v>155</v>
      </c>
      <c r="H14" s="22">
        <v>114</v>
      </c>
      <c r="I14" s="22">
        <f t="shared" si="0"/>
        <v>565</v>
      </c>
      <c r="J14" s="22">
        <f t="shared" si="1"/>
        <v>508.5</v>
      </c>
      <c r="K14" s="22">
        <f t="shared" si="2"/>
        <v>56.5</v>
      </c>
      <c r="L14" s="22">
        <f t="shared" si="3"/>
        <v>565</v>
      </c>
      <c r="M14" s="124"/>
      <c r="N14" s="124"/>
      <c r="O14" s="124"/>
    </row>
    <row r="15" spans="1:16" x14ac:dyDescent="0.25">
      <c r="A15" s="124"/>
      <c r="B15" s="21" t="s">
        <v>17</v>
      </c>
      <c r="C15" s="125"/>
      <c r="D15" s="124"/>
      <c r="E15" s="22">
        <v>20</v>
      </c>
      <c r="F15" s="22">
        <v>21</v>
      </c>
      <c r="G15" s="22">
        <v>23</v>
      </c>
      <c r="H15" s="22">
        <v>17</v>
      </c>
      <c r="I15" s="22">
        <v>81</v>
      </c>
      <c r="J15" s="22">
        <f t="shared" si="1"/>
        <v>72.900000000000006</v>
      </c>
      <c r="K15" s="22">
        <f t="shared" si="2"/>
        <v>8.0999999999999943</v>
      </c>
      <c r="L15" s="22">
        <f t="shared" si="3"/>
        <v>81</v>
      </c>
      <c r="M15" s="124"/>
      <c r="N15" s="124"/>
      <c r="O15" s="124"/>
    </row>
    <row r="16" spans="1:16" x14ac:dyDescent="0.25">
      <c r="A16" s="124"/>
      <c r="B16" s="21" t="s">
        <v>18</v>
      </c>
      <c r="C16" s="125"/>
      <c r="D16" s="124"/>
      <c r="E16" s="22">
        <v>37</v>
      </c>
      <c r="F16" s="22">
        <v>37</v>
      </c>
      <c r="G16" s="22">
        <v>41</v>
      </c>
      <c r="H16" s="22">
        <v>34</v>
      </c>
      <c r="I16" s="22">
        <f t="shared" si="0"/>
        <v>149</v>
      </c>
      <c r="J16" s="22">
        <f t="shared" si="1"/>
        <v>134.1</v>
      </c>
      <c r="K16" s="22">
        <f t="shared" si="2"/>
        <v>14.900000000000006</v>
      </c>
      <c r="L16" s="22">
        <f t="shared" si="3"/>
        <v>149</v>
      </c>
      <c r="M16" s="124"/>
      <c r="N16" s="124"/>
      <c r="O16" s="124"/>
    </row>
    <row r="17" spans="1:15" x14ac:dyDescent="0.25">
      <c r="A17" s="124"/>
      <c r="B17" s="21" t="s">
        <v>72</v>
      </c>
      <c r="C17" s="125"/>
      <c r="D17" s="124"/>
      <c r="E17" s="22">
        <v>2</v>
      </c>
      <c r="F17" s="22">
        <v>3</v>
      </c>
      <c r="G17" s="22">
        <v>3</v>
      </c>
      <c r="H17" s="22">
        <v>2</v>
      </c>
      <c r="I17" s="22">
        <f t="shared" si="0"/>
        <v>10</v>
      </c>
      <c r="J17" s="22"/>
      <c r="K17" s="22"/>
      <c r="L17" s="22"/>
      <c r="M17" s="124"/>
      <c r="N17" s="124"/>
      <c r="O17" s="124"/>
    </row>
    <row r="18" spans="1:15" x14ac:dyDescent="0.25">
      <c r="A18" s="124"/>
      <c r="B18" s="21" t="s">
        <v>19</v>
      </c>
      <c r="C18" s="125"/>
      <c r="D18" s="124"/>
      <c r="E18" s="22">
        <v>122</v>
      </c>
      <c r="F18" s="22">
        <v>137</v>
      </c>
      <c r="G18" s="22">
        <v>116</v>
      </c>
      <c r="H18" s="22">
        <v>115</v>
      </c>
      <c r="I18" s="22">
        <f t="shared" si="0"/>
        <v>490</v>
      </c>
      <c r="J18" s="22">
        <f t="shared" si="1"/>
        <v>441</v>
      </c>
      <c r="K18" s="22">
        <f t="shared" si="2"/>
        <v>49</v>
      </c>
      <c r="L18" s="22">
        <f t="shared" si="3"/>
        <v>490</v>
      </c>
      <c r="M18" s="124"/>
      <c r="N18" s="124"/>
      <c r="O18" s="124"/>
    </row>
    <row r="19" spans="1:15" ht="30" x14ac:dyDescent="0.25">
      <c r="A19" s="124"/>
      <c r="B19" s="24" t="s">
        <v>66</v>
      </c>
      <c r="C19" s="125"/>
      <c r="D19" s="124"/>
      <c r="E19" s="22">
        <v>122</v>
      </c>
      <c r="F19" s="22">
        <v>123</v>
      </c>
      <c r="G19" s="22">
        <v>123</v>
      </c>
      <c r="H19" s="22">
        <v>122</v>
      </c>
      <c r="I19" s="22">
        <f t="shared" si="0"/>
        <v>490</v>
      </c>
      <c r="J19" s="22">
        <f t="shared" si="1"/>
        <v>441</v>
      </c>
      <c r="K19" s="22">
        <f t="shared" si="2"/>
        <v>49</v>
      </c>
      <c r="L19" s="22">
        <f t="shared" si="3"/>
        <v>490</v>
      </c>
      <c r="M19" s="124"/>
      <c r="N19" s="124"/>
      <c r="O19" s="124"/>
    </row>
    <row r="20" spans="1:15" x14ac:dyDescent="0.25">
      <c r="A20" s="124"/>
      <c r="B20" s="21" t="s">
        <v>31</v>
      </c>
      <c r="C20" s="125"/>
      <c r="D20" s="124"/>
      <c r="E20" s="22">
        <v>197</v>
      </c>
      <c r="F20" s="22">
        <v>227</v>
      </c>
      <c r="G20" s="22">
        <v>222</v>
      </c>
      <c r="H20" s="22">
        <v>208</v>
      </c>
      <c r="I20" s="22">
        <f t="shared" si="0"/>
        <v>854</v>
      </c>
      <c r="J20" s="22">
        <f t="shared" si="1"/>
        <v>768.6</v>
      </c>
      <c r="K20" s="22">
        <f t="shared" si="2"/>
        <v>85.399999999999977</v>
      </c>
      <c r="L20" s="22">
        <f t="shared" si="3"/>
        <v>854</v>
      </c>
      <c r="M20" s="124"/>
      <c r="N20" s="124"/>
      <c r="O20" s="124"/>
    </row>
    <row r="21" spans="1:15" x14ac:dyDescent="0.25">
      <c r="A21" s="124"/>
      <c r="B21" s="21" t="s">
        <v>69</v>
      </c>
      <c r="C21" s="125"/>
      <c r="D21" s="124"/>
      <c r="E21" s="22">
        <v>40</v>
      </c>
      <c r="F21" s="22">
        <v>40</v>
      </c>
      <c r="G21" s="22">
        <v>40</v>
      </c>
      <c r="H21" s="22">
        <v>40</v>
      </c>
      <c r="I21" s="22">
        <f t="shared" si="0"/>
        <v>160</v>
      </c>
      <c r="J21" s="22">
        <f t="shared" si="1"/>
        <v>144</v>
      </c>
      <c r="K21" s="22">
        <f t="shared" si="2"/>
        <v>16</v>
      </c>
      <c r="L21" s="22">
        <f t="shared" si="3"/>
        <v>160</v>
      </c>
      <c r="M21" s="124"/>
      <c r="N21" s="124"/>
      <c r="O21" s="124"/>
    </row>
    <row r="22" spans="1:15" x14ac:dyDescent="0.25">
      <c r="A22" s="124"/>
      <c r="B22" s="21" t="s">
        <v>68</v>
      </c>
      <c r="C22" s="125"/>
      <c r="D22" s="124"/>
      <c r="E22" s="22">
        <v>30</v>
      </c>
      <c r="F22" s="22">
        <v>31</v>
      </c>
      <c r="G22" s="22">
        <v>31</v>
      </c>
      <c r="H22" s="22">
        <v>30</v>
      </c>
      <c r="I22" s="22">
        <f t="shared" si="0"/>
        <v>122</v>
      </c>
      <c r="J22" s="22">
        <f t="shared" si="1"/>
        <v>109.8</v>
      </c>
      <c r="K22" s="22">
        <f t="shared" si="2"/>
        <v>12.200000000000003</v>
      </c>
      <c r="L22" s="22">
        <f t="shared" si="3"/>
        <v>122</v>
      </c>
      <c r="M22" s="124"/>
      <c r="N22" s="124"/>
      <c r="O22" s="124"/>
    </row>
    <row r="23" spans="1:15" x14ac:dyDescent="0.25">
      <c r="A23" s="124"/>
      <c r="B23" s="21" t="s">
        <v>70</v>
      </c>
      <c r="C23" s="125"/>
      <c r="D23" s="124"/>
      <c r="E23" s="102">
        <v>189</v>
      </c>
      <c r="F23" s="23">
        <v>219</v>
      </c>
      <c r="G23" s="22">
        <v>229</v>
      </c>
      <c r="H23" s="22">
        <v>190</v>
      </c>
      <c r="I23" s="22">
        <f t="shared" si="0"/>
        <v>827</v>
      </c>
      <c r="J23" s="22">
        <f t="shared" si="1"/>
        <v>744.30000000000007</v>
      </c>
      <c r="K23" s="22">
        <f t="shared" si="2"/>
        <v>82.699999999999932</v>
      </c>
      <c r="L23" s="22">
        <f t="shared" si="3"/>
        <v>827</v>
      </c>
      <c r="M23" s="124"/>
      <c r="N23" s="124"/>
      <c r="O23" s="124"/>
    </row>
    <row r="24" spans="1:15" ht="39" customHeight="1" x14ac:dyDescent="0.25">
      <c r="A24" s="125" t="s">
        <v>39</v>
      </c>
      <c r="B24" s="24" t="s">
        <v>22</v>
      </c>
      <c r="C24" s="25" t="s">
        <v>32</v>
      </c>
      <c r="D24" s="126" t="s">
        <v>250</v>
      </c>
      <c r="E24" s="99">
        <v>20981</v>
      </c>
      <c r="F24" s="99">
        <v>20982</v>
      </c>
      <c r="G24" s="99">
        <v>20982</v>
      </c>
      <c r="H24" s="99">
        <v>20981</v>
      </c>
      <c r="I24" s="99">
        <f>SUM(E24:H24)</f>
        <v>83926</v>
      </c>
      <c r="J24" s="99">
        <f t="shared" ref="J24:J31" si="4">+L24*0.7</f>
        <v>58748.2</v>
      </c>
      <c r="K24" s="99">
        <f t="shared" si="2"/>
        <v>25177.800000000003</v>
      </c>
      <c r="L24" s="99">
        <f t="shared" si="3"/>
        <v>83926</v>
      </c>
      <c r="M24" s="127" t="s">
        <v>38</v>
      </c>
      <c r="N24" s="125" t="s">
        <v>125</v>
      </c>
      <c r="O24" s="117" t="s">
        <v>120</v>
      </c>
    </row>
    <row r="25" spans="1:15" ht="44.25" customHeight="1" x14ac:dyDescent="0.25">
      <c r="A25" s="125"/>
      <c r="B25" s="24" t="s">
        <v>23</v>
      </c>
      <c r="C25" s="25" t="s">
        <v>32</v>
      </c>
      <c r="D25" s="126"/>
      <c r="E25" s="99">
        <v>909</v>
      </c>
      <c r="F25" s="99">
        <v>909</v>
      </c>
      <c r="G25" s="99">
        <v>909</v>
      </c>
      <c r="H25" s="99">
        <v>909</v>
      </c>
      <c r="I25" s="99">
        <f t="shared" si="0"/>
        <v>3636</v>
      </c>
      <c r="J25" s="99">
        <f t="shared" si="4"/>
        <v>2545.1999999999998</v>
      </c>
      <c r="K25" s="99">
        <f t="shared" si="2"/>
        <v>1090.8000000000002</v>
      </c>
      <c r="L25" s="99">
        <f t="shared" si="3"/>
        <v>3636</v>
      </c>
      <c r="M25" s="127"/>
      <c r="N25" s="125"/>
      <c r="O25" s="118"/>
    </row>
    <row r="26" spans="1:15" ht="30" x14ac:dyDescent="0.25">
      <c r="A26" s="125"/>
      <c r="B26" s="24" t="s">
        <v>24</v>
      </c>
      <c r="C26" s="25" t="s">
        <v>32</v>
      </c>
      <c r="D26" s="126"/>
      <c r="E26" s="99">
        <v>569</v>
      </c>
      <c r="F26" s="99">
        <v>569</v>
      </c>
      <c r="G26" s="99">
        <v>568</v>
      </c>
      <c r="H26" s="99">
        <v>569</v>
      </c>
      <c r="I26" s="99">
        <f t="shared" si="0"/>
        <v>2275</v>
      </c>
      <c r="J26" s="99">
        <f t="shared" si="4"/>
        <v>1592.5</v>
      </c>
      <c r="K26" s="99">
        <f t="shared" ref="K26:K31" si="5">+L26*0.3</f>
        <v>682.5</v>
      </c>
      <c r="L26" s="99">
        <f t="shared" si="3"/>
        <v>2275</v>
      </c>
      <c r="M26" s="127"/>
      <c r="N26" s="125"/>
      <c r="O26" s="118"/>
    </row>
    <row r="27" spans="1:15" ht="30" x14ac:dyDescent="0.25">
      <c r="A27" s="125"/>
      <c r="B27" s="24" t="s">
        <v>25</v>
      </c>
      <c r="C27" s="25" t="s">
        <v>32</v>
      </c>
      <c r="D27" s="126"/>
      <c r="E27" s="99">
        <v>114397</v>
      </c>
      <c r="F27" s="99">
        <v>114398</v>
      </c>
      <c r="G27" s="99">
        <v>114398</v>
      </c>
      <c r="H27" s="99">
        <v>114397</v>
      </c>
      <c r="I27" s="99">
        <f t="shared" si="0"/>
        <v>457590</v>
      </c>
      <c r="J27" s="99">
        <f t="shared" si="4"/>
        <v>320313</v>
      </c>
      <c r="K27" s="99">
        <f t="shared" si="5"/>
        <v>137277</v>
      </c>
      <c r="L27" s="99">
        <f t="shared" si="3"/>
        <v>457590</v>
      </c>
      <c r="M27" s="127"/>
      <c r="N27" s="125"/>
      <c r="O27" s="118"/>
    </row>
    <row r="28" spans="1:15" ht="30" x14ac:dyDescent="0.25">
      <c r="A28" s="125"/>
      <c r="B28" s="24" t="s">
        <v>26</v>
      </c>
      <c r="C28" s="25" t="s">
        <v>32</v>
      </c>
      <c r="D28" s="126"/>
      <c r="E28" s="99">
        <v>36362</v>
      </c>
      <c r="F28" s="99">
        <v>36363</v>
      </c>
      <c r="G28" s="99">
        <v>36363</v>
      </c>
      <c r="H28" s="99">
        <v>36362</v>
      </c>
      <c r="I28" s="99">
        <f t="shared" si="0"/>
        <v>145450</v>
      </c>
      <c r="J28" s="99">
        <f t="shared" si="4"/>
        <v>101815</v>
      </c>
      <c r="K28" s="99">
        <f t="shared" si="5"/>
        <v>43635</v>
      </c>
      <c r="L28" s="99">
        <f t="shared" si="3"/>
        <v>145450</v>
      </c>
      <c r="M28" s="127"/>
      <c r="N28" s="125"/>
      <c r="O28" s="118"/>
    </row>
    <row r="29" spans="1:15" ht="45" x14ac:dyDescent="0.25">
      <c r="A29" s="125"/>
      <c r="B29" s="24" t="s">
        <v>27</v>
      </c>
      <c r="C29" s="25" t="s">
        <v>32</v>
      </c>
      <c r="D29" s="126"/>
      <c r="E29" s="101">
        <v>584</v>
      </c>
      <c r="F29" s="101">
        <v>584</v>
      </c>
      <c r="G29" s="101">
        <v>583</v>
      </c>
      <c r="H29" s="101">
        <v>584</v>
      </c>
      <c r="I29" s="101">
        <f t="shared" si="0"/>
        <v>2335</v>
      </c>
      <c r="J29" s="101">
        <f t="shared" si="4"/>
        <v>1634.5</v>
      </c>
      <c r="K29" s="101">
        <f t="shared" si="5"/>
        <v>700.5</v>
      </c>
      <c r="L29" s="101">
        <f t="shared" si="3"/>
        <v>2335</v>
      </c>
      <c r="M29" s="127"/>
      <c r="N29" s="125"/>
      <c r="O29" s="118"/>
    </row>
    <row r="30" spans="1:15" x14ac:dyDescent="0.25">
      <c r="A30" s="125"/>
      <c r="B30" s="24" t="s">
        <v>28</v>
      </c>
      <c r="C30" s="25" t="s">
        <v>32</v>
      </c>
      <c r="D30" s="126"/>
      <c r="E30" s="99">
        <v>802</v>
      </c>
      <c r="F30" s="99">
        <v>802</v>
      </c>
      <c r="G30" s="99">
        <v>803</v>
      </c>
      <c r="H30" s="99">
        <v>802</v>
      </c>
      <c r="I30" s="99">
        <f t="shared" si="0"/>
        <v>3209</v>
      </c>
      <c r="J30" s="99">
        <f t="shared" si="4"/>
        <v>2246.2999999999997</v>
      </c>
      <c r="K30" s="99">
        <f t="shared" si="5"/>
        <v>962.69999999999993</v>
      </c>
      <c r="L30" s="99">
        <f t="shared" si="3"/>
        <v>3209</v>
      </c>
      <c r="M30" s="127"/>
      <c r="N30" s="125"/>
      <c r="O30" s="118"/>
    </row>
    <row r="31" spans="1:15" ht="24.75" customHeight="1" x14ac:dyDescent="0.25">
      <c r="A31" s="125"/>
      <c r="B31" s="103" t="s">
        <v>29</v>
      </c>
      <c r="C31" s="25" t="s">
        <v>32</v>
      </c>
      <c r="D31" s="126"/>
      <c r="E31" s="99">
        <v>854</v>
      </c>
      <c r="F31" s="99">
        <v>854</v>
      </c>
      <c r="G31" s="99">
        <v>853</v>
      </c>
      <c r="H31" s="99">
        <v>854</v>
      </c>
      <c r="I31" s="99">
        <f t="shared" si="0"/>
        <v>3415</v>
      </c>
      <c r="J31" s="99">
        <f t="shared" si="4"/>
        <v>2390.5</v>
      </c>
      <c r="K31" s="99">
        <f t="shared" si="5"/>
        <v>1024.5</v>
      </c>
      <c r="L31" s="99">
        <f t="shared" si="3"/>
        <v>3415</v>
      </c>
      <c r="M31" s="127"/>
      <c r="N31" s="125"/>
      <c r="O31" s="119"/>
    </row>
    <row r="32" spans="1:15" ht="80.25" customHeight="1" x14ac:dyDescent="0.25">
      <c r="A32" s="124" t="s">
        <v>41</v>
      </c>
      <c r="B32" s="124" t="s">
        <v>112</v>
      </c>
      <c r="C32" s="72" t="s">
        <v>109</v>
      </c>
      <c r="D32" s="110" t="s">
        <v>44</v>
      </c>
      <c r="E32" s="104">
        <f>141*2</f>
        <v>282</v>
      </c>
      <c r="F32" s="26">
        <f>303*2</f>
        <v>606</v>
      </c>
      <c r="G32" s="26">
        <f>115*2</f>
        <v>230</v>
      </c>
      <c r="H32" s="26">
        <f>84*2</f>
        <v>168</v>
      </c>
      <c r="I32" s="26">
        <f>SUM(E32:H32)</f>
        <v>1286</v>
      </c>
      <c r="J32" s="26">
        <v>408</v>
      </c>
      <c r="K32" s="26">
        <v>21</v>
      </c>
      <c r="L32" s="26">
        <v>429</v>
      </c>
      <c r="M32" s="124" t="s">
        <v>45</v>
      </c>
      <c r="N32" s="124" t="s">
        <v>126</v>
      </c>
      <c r="O32" s="124" t="s">
        <v>121</v>
      </c>
    </row>
    <row r="33" spans="1:15" ht="63" x14ac:dyDescent="0.25">
      <c r="A33" s="124"/>
      <c r="B33" s="124"/>
      <c r="C33" s="25" t="s">
        <v>113</v>
      </c>
      <c r="D33" s="71" t="s">
        <v>42</v>
      </c>
      <c r="E33" s="26">
        <v>764</v>
      </c>
      <c r="F33" s="26">
        <v>751</v>
      </c>
      <c r="G33" s="26">
        <v>723</v>
      </c>
      <c r="H33" s="26">
        <v>559</v>
      </c>
      <c r="I33" s="26">
        <f>SUM(E33:H33)</f>
        <v>2797</v>
      </c>
      <c r="J33" s="26">
        <f>+L33*0.7</f>
        <v>1957.8999999999999</v>
      </c>
      <c r="K33" s="26">
        <f>+L33*0.3</f>
        <v>839.1</v>
      </c>
      <c r="L33" s="26">
        <f>+I33</f>
        <v>2797</v>
      </c>
      <c r="M33" s="124"/>
      <c r="N33" s="124"/>
      <c r="O33" s="124"/>
    </row>
    <row r="34" spans="1:15" ht="31.5" x14ac:dyDescent="0.25">
      <c r="A34" s="124"/>
      <c r="B34" s="124"/>
      <c r="C34" s="25" t="s">
        <v>114</v>
      </c>
      <c r="D34" s="71" t="s">
        <v>43</v>
      </c>
      <c r="E34" s="104">
        <v>162</v>
      </c>
      <c r="F34" s="26">
        <v>189</v>
      </c>
      <c r="G34" s="26">
        <v>209</v>
      </c>
      <c r="H34" s="26">
        <v>184</v>
      </c>
      <c r="I34" s="26">
        <f>SUM(E34:H34)</f>
        <v>744</v>
      </c>
      <c r="J34" s="26">
        <f>+L34*0.7</f>
        <v>520.79999999999995</v>
      </c>
      <c r="K34" s="26">
        <f>+L34*0.3</f>
        <v>223.2</v>
      </c>
      <c r="L34" s="26">
        <f>+I34</f>
        <v>744</v>
      </c>
      <c r="M34" s="124"/>
      <c r="N34" s="124"/>
      <c r="O34" s="124"/>
    </row>
    <row r="35" spans="1:15" ht="29.25" customHeight="1" x14ac:dyDescent="0.25">
      <c r="A35" s="124"/>
      <c r="B35" s="124"/>
      <c r="C35" s="25" t="s">
        <v>17</v>
      </c>
      <c r="D35" s="72" t="s">
        <v>115</v>
      </c>
      <c r="E35" s="104">
        <v>2</v>
      </c>
      <c r="F35" s="26">
        <v>6</v>
      </c>
      <c r="G35" s="26">
        <v>3</v>
      </c>
      <c r="H35" s="26">
        <v>1</v>
      </c>
      <c r="I35" s="26">
        <f>SUM(E35:H35)</f>
        <v>12</v>
      </c>
      <c r="J35" s="26">
        <v>100</v>
      </c>
      <c r="K35" s="26">
        <v>12</v>
      </c>
      <c r="L35" s="26">
        <v>112</v>
      </c>
      <c r="M35" s="72" t="s">
        <v>128</v>
      </c>
      <c r="N35" s="72" t="s">
        <v>127</v>
      </c>
      <c r="O35" s="72" t="s">
        <v>124</v>
      </c>
    </row>
    <row r="36" spans="1:15" ht="409.5" x14ac:dyDescent="0.25">
      <c r="A36" s="76" t="s">
        <v>233</v>
      </c>
      <c r="B36" s="77"/>
      <c r="C36" s="77" t="s">
        <v>73</v>
      </c>
      <c r="D36" s="78" t="s">
        <v>230</v>
      </c>
      <c r="E36" s="79">
        <v>500</v>
      </c>
      <c r="F36" s="80">
        <v>500</v>
      </c>
      <c r="G36" s="81">
        <v>500</v>
      </c>
      <c r="H36" s="81">
        <v>500</v>
      </c>
      <c r="I36" s="81">
        <v>2000</v>
      </c>
      <c r="J36" s="81">
        <v>1000</v>
      </c>
      <c r="K36" s="80">
        <v>1000</v>
      </c>
      <c r="L36" s="80">
        <v>2000</v>
      </c>
      <c r="M36" s="78" t="s">
        <v>123</v>
      </c>
      <c r="N36" s="78" t="s">
        <v>74</v>
      </c>
      <c r="O36" s="29" t="s">
        <v>122</v>
      </c>
    </row>
    <row r="37" spans="1:15" ht="239.25" customHeight="1" x14ac:dyDescent="0.25">
      <c r="A37" s="73" t="s">
        <v>75</v>
      </c>
      <c r="B37" s="73"/>
      <c r="C37" s="27" t="s">
        <v>110</v>
      </c>
      <c r="D37" s="30" t="s">
        <v>135</v>
      </c>
      <c r="E37" s="101">
        <v>516684.4</v>
      </c>
      <c r="F37" s="101">
        <v>516684.4</v>
      </c>
      <c r="G37" s="101">
        <v>516684.4</v>
      </c>
      <c r="H37" s="101">
        <v>516684.4</v>
      </c>
      <c r="I37" s="111">
        <v>2066738</v>
      </c>
      <c r="J37" s="100">
        <v>1033369</v>
      </c>
      <c r="K37" s="100">
        <v>1033369</v>
      </c>
      <c r="L37" s="101">
        <v>2066738</v>
      </c>
      <c r="M37" s="29" t="s">
        <v>134</v>
      </c>
      <c r="N37" s="29" t="s">
        <v>132</v>
      </c>
      <c r="O37" s="109" t="s">
        <v>133</v>
      </c>
    </row>
    <row r="38" spans="1:15" ht="24" customHeight="1" x14ac:dyDescent="0.25">
      <c r="A38" s="136" t="s">
        <v>130</v>
      </c>
      <c r="B38" s="36" t="s">
        <v>239</v>
      </c>
      <c r="C38" s="128" t="s">
        <v>77</v>
      </c>
      <c r="D38" s="128" t="s">
        <v>111</v>
      </c>
      <c r="E38" s="31">
        <v>188</v>
      </c>
      <c r="F38" s="32">
        <v>174</v>
      </c>
      <c r="G38" s="32">
        <v>167</v>
      </c>
      <c r="H38" s="32">
        <v>128</v>
      </c>
      <c r="I38" s="32">
        <v>657</v>
      </c>
      <c r="J38" s="32">
        <v>492</v>
      </c>
      <c r="K38" s="31">
        <v>322</v>
      </c>
      <c r="L38" s="31">
        <v>814</v>
      </c>
      <c r="M38" s="138" t="s">
        <v>136</v>
      </c>
      <c r="N38" s="138" t="s">
        <v>138</v>
      </c>
      <c r="O38" s="141" t="s">
        <v>139</v>
      </c>
    </row>
    <row r="39" spans="1:15" ht="36" x14ac:dyDescent="0.25">
      <c r="A39" s="136"/>
      <c r="B39" s="36" t="s">
        <v>240</v>
      </c>
      <c r="C39" s="128"/>
      <c r="D39" s="128"/>
      <c r="E39" s="31">
        <v>288</v>
      </c>
      <c r="F39" s="32">
        <v>263</v>
      </c>
      <c r="G39" s="32">
        <v>301</v>
      </c>
      <c r="H39" s="32">
        <v>229</v>
      </c>
      <c r="I39" s="32">
        <v>1081</v>
      </c>
      <c r="J39" s="31">
        <v>813</v>
      </c>
      <c r="K39" s="31">
        <v>231</v>
      </c>
      <c r="L39" s="31">
        <v>1044</v>
      </c>
      <c r="M39" s="139"/>
      <c r="N39" s="139"/>
      <c r="O39" s="142"/>
    </row>
    <row r="40" spans="1:15" ht="36" x14ac:dyDescent="0.25">
      <c r="A40" s="136"/>
      <c r="B40" s="36" t="s">
        <v>79</v>
      </c>
      <c r="C40" s="128"/>
      <c r="D40" s="128"/>
      <c r="E40" s="31">
        <v>45</v>
      </c>
      <c r="F40" s="32">
        <v>50</v>
      </c>
      <c r="G40" s="32">
        <v>39</v>
      </c>
      <c r="H40" s="32">
        <v>36</v>
      </c>
      <c r="I40" s="32">
        <v>170</v>
      </c>
      <c r="J40" s="31">
        <v>137</v>
      </c>
      <c r="K40" s="31">
        <v>32</v>
      </c>
      <c r="L40" s="31">
        <v>169</v>
      </c>
      <c r="M40" s="139"/>
      <c r="N40" s="139"/>
      <c r="O40" s="142"/>
    </row>
    <row r="41" spans="1:15" ht="48" x14ac:dyDescent="0.25">
      <c r="A41" s="136"/>
      <c r="B41" s="36" t="s">
        <v>80</v>
      </c>
      <c r="C41" s="128"/>
      <c r="D41" s="128"/>
      <c r="E41" s="31">
        <v>0</v>
      </c>
      <c r="F41" s="32">
        <v>53</v>
      </c>
      <c r="G41" s="32">
        <v>57</v>
      </c>
      <c r="H41" s="32">
        <v>6</v>
      </c>
      <c r="I41" s="32">
        <v>116</v>
      </c>
      <c r="J41" s="31">
        <v>100</v>
      </c>
      <c r="K41" s="31">
        <v>27</v>
      </c>
      <c r="L41" s="31">
        <v>127</v>
      </c>
      <c r="M41" s="139"/>
      <c r="N41" s="139"/>
      <c r="O41" s="142"/>
    </row>
    <row r="42" spans="1:15" ht="36" x14ac:dyDescent="0.25">
      <c r="A42" s="136"/>
      <c r="B42" s="36" t="s">
        <v>81</v>
      </c>
      <c r="C42" s="128"/>
      <c r="D42" s="128"/>
      <c r="E42" s="31"/>
      <c r="F42" s="31"/>
      <c r="G42" s="31"/>
      <c r="H42" s="31"/>
      <c r="I42" s="32">
        <v>0</v>
      </c>
      <c r="J42" s="31"/>
      <c r="K42" s="31"/>
      <c r="L42" s="31">
        <v>0</v>
      </c>
      <c r="M42" s="139"/>
      <c r="N42" s="139"/>
      <c r="O42" s="142"/>
    </row>
    <row r="43" spans="1:15" ht="36" x14ac:dyDescent="0.25">
      <c r="A43" s="136"/>
      <c r="B43" s="36" t="s">
        <v>238</v>
      </c>
      <c r="C43" s="128"/>
      <c r="D43" s="128"/>
      <c r="E43" s="31">
        <v>3</v>
      </c>
      <c r="F43" s="32">
        <v>3</v>
      </c>
      <c r="G43" s="32">
        <v>3</v>
      </c>
      <c r="H43" s="32">
        <v>3</v>
      </c>
      <c r="I43" s="32">
        <v>12</v>
      </c>
      <c r="J43" s="31">
        <v>15</v>
      </c>
      <c r="K43" s="31">
        <v>4</v>
      </c>
      <c r="L43" s="31">
        <v>19</v>
      </c>
      <c r="M43" s="139"/>
      <c r="N43" s="139"/>
      <c r="O43" s="142"/>
    </row>
    <row r="44" spans="1:15" ht="39.75" customHeight="1" x14ac:dyDescent="0.25">
      <c r="A44" s="136"/>
      <c r="B44" s="36" t="s">
        <v>137</v>
      </c>
      <c r="C44" s="128"/>
      <c r="D44" s="128"/>
      <c r="E44" s="31">
        <v>24</v>
      </c>
      <c r="F44" s="31">
        <v>20</v>
      </c>
      <c r="G44" s="31">
        <v>19</v>
      </c>
      <c r="H44" s="31">
        <v>14</v>
      </c>
      <c r="I44" s="32">
        <v>77</v>
      </c>
      <c r="J44" s="31">
        <v>493</v>
      </c>
      <c r="K44" s="31">
        <v>306</v>
      </c>
      <c r="L44" s="31">
        <v>799</v>
      </c>
      <c r="M44" s="139"/>
      <c r="N44" s="139"/>
      <c r="O44" s="142"/>
    </row>
    <row r="45" spans="1:15" ht="24" x14ac:dyDescent="0.25">
      <c r="A45" s="136"/>
      <c r="B45" s="36" t="s">
        <v>83</v>
      </c>
      <c r="C45" s="128"/>
      <c r="D45" s="128"/>
      <c r="E45" s="104"/>
      <c r="F45" s="104"/>
      <c r="G45" s="104"/>
      <c r="H45" s="104"/>
      <c r="I45" s="32">
        <v>0</v>
      </c>
      <c r="J45" s="104"/>
      <c r="K45" s="104"/>
      <c r="L45" s="31">
        <v>0</v>
      </c>
      <c r="M45" s="139"/>
      <c r="N45" s="139"/>
      <c r="O45" s="142"/>
    </row>
    <row r="46" spans="1:15" ht="15.75" x14ac:dyDescent="0.25">
      <c r="A46" s="136"/>
      <c r="B46" s="36" t="s">
        <v>21</v>
      </c>
      <c r="C46" s="128"/>
      <c r="D46" s="128"/>
      <c r="E46" s="104">
        <v>17</v>
      </c>
      <c r="F46" s="104">
        <v>15</v>
      </c>
      <c r="G46" s="104">
        <v>19</v>
      </c>
      <c r="H46" s="104">
        <v>15</v>
      </c>
      <c r="I46" s="32">
        <v>66</v>
      </c>
      <c r="J46" s="104">
        <v>572</v>
      </c>
      <c r="K46" s="104">
        <v>198</v>
      </c>
      <c r="L46" s="31">
        <v>770</v>
      </c>
      <c r="M46" s="139"/>
      <c r="N46" s="139"/>
      <c r="O46" s="142"/>
    </row>
    <row r="47" spans="1:15" ht="15.75" x14ac:dyDescent="0.25">
      <c r="A47" s="136"/>
      <c r="B47" s="98" t="s">
        <v>18</v>
      </c>
      <c r="C47" s="128"/>
      <c r="D47" s="128"/>
      <c r="E47" s="104">
        <v>2</v>
      </c>
      <c r="F47" s="104">
        <v>19</v>
      </c>
      <c r="G47" s="104">
        <v>5</v>
      </c>
      <c r="H47" s="104">
        <v>0</v>
      </c>
      <c r="I47" s="32">
        <v>26</v>
      </c>
      <c r="J47" s="104">
        <v>178</v>
      </c>
      <c r="K47" s="104">
        <v>74</v>
      </c>
      <c r="L47" s="31">
        <v>252</v>
      </c>
      <c r="M47" s="139"/>
      <c r="N47" s="139"/>
      <c r="O47" s="142"/>
    </row>
    <row r="48" spans="1:15" ht="15.75" x14ac:dyDescent="0.25">
      <c r="A48" s="136"/>
      <c r="B48" s="98" t="s">
        <v>17</v>
      </c>
      <c r="C48" s="128"/>
      <c r="D48" s="128"/>
      <c r="E48" s="104">
        <v>8</v>
      </c>
      <c r="F48" s="104">
        <v>10</v>
      </c>
      <c r="G48" s="104">
        <v>8</v>
      </c>
      <c r="H48" s="104">
        <v>8</v>
      </c>
      <c r="I48" s="32">
        <v>34</v>
      </c>
      <c r="J48" s="104">
        <v>502</v>
      </c>
      <c r="K48" s="104">
        <v>153</v>
      </c>
      <c r="L48" s="31">
        <v>655</v>
      </c>
      <c r="M48" s="139"/>
      <c r="N48" s="139"/>
      <c r="O48" s="142"/>
    </row>
    <row r="49" spans="1:15" ht="78.75" x14ac:dyDescent="0.25">
      <c r="A49" s="136"/>
      <c r="B49" s="98" t="s">
        <v>242</v>
      </c>
      <c r="C49" s="128"/>
      <c r="D49" s="128"/>
      <c r="E49" s="104">
        <v>28</v>
      </c>
      <c r="F49" s="104">
        <v>36</v>
      </c>
      <c r="G49" s="104">
        <v>23</v>
      </c>
      <c r="H49" s="104">
        <v>22</v>
      </c>
      <c r="I49" s="32">
        <v>109</v>
      </c>
      <c r="J49" s="104">
        <v>243</v>
      </c>
      <c r="K49" s="104">
        <v>60</v>
      </c>
      <c r="L49" s="31">
        <v>303</v>
      </c>
      <c r="M49" s="139"/>
      <c r="N49" s="139"/>
      <c r="O49" s="142"/>
    </row>
    <row r="50" spans="1:15" ht="78.75" x14ac:dyDescent="0.25">
      <c r="A50" s="136"/>
      <c r="B50" s="98" t="s">
        <v>243</v>
      </c>
      <c r="C50" s="128"/>
      <c r="D50" s="128"/>
      <c r="E50" s="104">
        <v>25</v>
      </c>
      <c r="F50" s="104">
        <v>31</v>
      </c>
      <c r="G50" s="104">
        <v>16</v>
      </c>
      <c r="H50" s="104">
        <v>13</v>
      </c>
      <c r="I50" s="32">
        <v>85</v>
      </c>
      <c r="J50" s="104">
        <v>187</v>
      </c>
      <c r="K50" s="104">
        <v>51</v>
      </c>
      <c r="L50" s="31">
        <v>238</v>
      </c>
      <c r="M50" s="139"/>
      <c r="N50" s="139"/>
      <c r="O50" s="142"/>
    </row>
    <row r="51" spans="1:15" ht="45" x14ac:dyDescent="0.25">
      <c r="A51" s="136"/>
      <c r="B51" s="113" t="s">
        <v>86</v>
      </c>
      <c r="C51" s="128"/>
      <c r="D51" s="128"/>
      <c r="E51" s="104">
        <v>25</v>
      </c>
      <c r="F51" s="104">
        <v>24</v>
      </c>
      <c r="G51" s="104">
        <v>36</v>
      </c>
      <c r="H51" s="104">
        <v>4</v>
      </c>
      <c r="I51" s="32">
        <v>89</v>
      </c>
      <c r="J51" s="104">
        <v>242</v>
      </c>
      <c r="K51" s="104">
        <v>91</v>
      </c>
      <c r="L51" s="31">
        <v>333</v>
      </c>
      <c r="M51" s="139"/>
      <c r="N51" s="139"/>
      <c r="O51" s="142"/>
    </row>
    <row r="52" spans="1:15" ht="30" x14ac:dyDescent="0.25">
      <c r="A52" s="136"/>
      <c r="B52" s="113" t="s">
        <v>87</v>
      </c>
      <c r="C52" s="128"/>
      <c r="D52" s="128"/>
      <c r="E52" s="104">
        <v>21</v>
      </c>
      <c r="F52" s="104">
        <v>19</v>
      </c>
      <c r="G52" s="104">
        <v>21</v>
      </c>
      <c r="H52" s="104">
        <v>15</v>
      </c>
      <c r="I52" s="32">
        <v>76</v>
      </c>
      <c r="J52" s="104">
        <v>629</v>
      </c>
      <c r="K52" s="104">
        <v>62</v>
      </c>
      <c r="L52" s="31">
        <v>691</v>
      </c>
      <c r="M52" s="139"/>
      <c r="N52" s="139"/>
      <c r="O52" s="142"/>
    </row>
    <row r="53" spans="1:15" ht="51.75" customHeight="1" x14ac:dyDescent="0.25">
      <c r="A53" s="136"/>
      <c r="B53" s="113" t="s">
        <v>88</v>
      </c>
      <c r="C53" s="128"/>
      <c r="D53" s="128"/>
      <c r="E53" s="104">
        <v>12</v>
      </c>
      <c r="F53" s="104">
        <v>15</v>
      </c>
      <c r="G53" s="104">
        <v>13</v>
      </c>
      <c r="H53" s="104">
        <v>10</v>
      </c>
      <c r="I53" s="32">
        <v>50</v>
      </c>
      <c r="J53" s="104">
        <v>220</v>
      </c>
      <c r="K53" s="104">
        <v>101</v>
      </c>
      <c r="L53" s="31">
        <v>321</v>
      </c>
      <c r="M53" s="139"/>
      <c r="N53" s="139"/>
      <c r="O53" s="142"/>
    </row>
    <row r="54" spans="1:15" ht="30" x14ac:dyDescent="0.25">
      <c r="A54" s="136"/>
      <c r="B54" s="113" t="s">
        <v>89</v>
      </c>
      <c r="C54" s="128"/>
      <c r="D54" s="128"/>
      <c r="E54" s="104">
        <v>86</v>
      </c>
      <c r="F54" s="104">
        <v>108</v>
      </c>
      <c r="G54" s="104">
        <v>81</v>
      </c>
      <c r="H54" s="104">
        <v>61</v>
      </c>
      <c r="I54" s="32">
        <v>336</v>
      </c>
      <c r="J54" s="104">
        <v>313</v>
      </c>
      <c r="K54" s="104">
        <v>24</v>
      </c>
      <c r="L54" s="31">
        <v>337</v>
      </c>
      <c r="M54" s="139"/>
      <c r="N54" s="139"/>
      <c r="O54" s="142"/>
    </row>
    <row r="55" spans="1:15" ht="63" x14ac:dyDescent="0.25">
      <c r="A55" s="136"/>
      <c r="B55" s="98" t="s">
        <v>90</v>
      </c>
      <c r="C55" s="128"/>
      <c r="D55" s="128"/>
      <c r="E55" s="104">
        <v>78</v>
      </c>
      <c r="F55" s="104">
        <v>89</v>
      </c>
      <c r="G55" s="104">
        <v>58</v>
      </c>
      <c r="H55" s="104">
        <v>62</v>
      </c>
      <c r="I55" s="32">
        <v>287</v>
      </c>
      <c r="J55" s="104">
        <v>250</v>
      </c>
      <c r="K55" s="104">
        <v>32</v>
      </c>
      <c r="L55" s="31">
        <v>282</v>
      </c>
      <c r="M55" s="139"/>
      <c r="N55" s="139"/>
      <c r="O55" s="142"/>
    </row>
    <row r="56" spans="1:15" ht="47.25" x14ac:dyDescent="0.25">
      <c r="A56" s="136"/>
      <c r="B56" s="98" t="s">
        <v>91</v>
      </c>
      <c r="C56" s="128"/>
      <c r="D56" s="128"/>
      <c r="E56" s="104">
        <v>25</v>
      </c>
      <c r="F56" s="104">
        <v>36</v>
      </c>
      <c r="G56" s="104">
        <v>20</v>
      </c>
      <c r="H56" s="104">
        <v>15</v>
      </c>
      <c r="I56" s="32">
        <v>96</v>
      </c>
      <c r="J56" s="104">
        <v>90</v>
      </c>
      <c r="K56" s="104">
        <v>6</v>
      </c>
      <c r="L56" s="31">
        <v>96</v>
      </c>
      <c r="M56" s="139"/>
      <c r="N56" s="139"/>
      <c r="O56" s="142"/>
    </row>
    <row r="57" spans="1:15" ht="30" x14ac:dyDescent="0.25">
      <c r="A57" s="135" t="s">
        <v>129</v>
      </c>
      <c r="B57" s="113" t="s">
        <v>236</v>
      </c>
      <c r="C57" s="125" t="s">
        <v>116</v>
      </c>
      <c r="D57" s="137" t="s">
        <v>237</v>
      </c>
      <c r="E57" s="102">
        <v>20</v>
      </c>
      <c r="F57" s="102">
        <v>14</v>
      </c>
      <c r="G57" s="102">
        <v>19</v>
      </c>
      <c r="H57" s="102">
        <v>16</v>
      </c>
      <c r="I57" s="35">
        <v>69</v>
      </c>
      <c r="J57" s="102">
        <v>63</v>
      </c>
      <c r="K57" s="102">
        <v>6</v>
      </c>
      <c r="L57" s="34">
        <v>69</v>
      </c>
      <c r="M57" s="139"/>
      <c r="N57" s="139"/>
      <c r="O57" s="142"/>
    </row>
    <row r="58" spans="1:15" ht="42.75" customHeight="1" x14ac:dyDescent="0.25">
      <c r="A58" s="135"/>
      <c r="B58" s="36" t="s">
        <v>92</v>
      </c>
      <c r="C58" s="125"/>
      <c r="D58" s="137"/>
      <c r="E58" s="104">
        <v>500</v>
      </c>
      <c r="F58" s="104">
        <v>500</v>
      </c>
      <c r="G58" s="104">
        <v>500</v>
      </c>
      <c r="H58" s="104">
        <v>500</v>
      </c>
      <c r="I58" s="32">
        <v>2000</v>
      </c>
      <c r="J58" s="104">
        <f>+L58*0.7</f>
        <v>70</v>
      </c>
      <c r="K58" s="104">
        <f>+L58*0.3</f>
        <v>30</v>
      </c>
      <c r="L58" s="31">
        <f>+I58/20</f>
        <v>100</v>
      </c>
      <c r="M58" s="140"/>
      <c r="N58" s="140"/>
      <c r="O58" s="143"/>
    </row>
    <row r="59" spans="1:15" ht="15" customHeight="1" x14ac:dyDescent="0.25">
      <c r="A59" s="138" t="s">
        <v>140</v>
      </c>
      <c r="B59" s="82" t="s">
        <v>141</v>
      </c>
      <c r="C59" s="138" t="s">
        <v>34</v>
      </c>
      <c r="D59" s="138" t="s">
        <v>142</v>
      </c>
      <c r="E59" s="83">
        <v>12</v>
      </c>
      <c r="F59" s="83">
        <v>14</v>
      </c>
      <c r="G59" s="83">
        <v>14</v>
      </c>
      <c r="H59" s="83">
        <v>12</v>
      </c>
      <c r="I59" s="83">
        <f>SUM(E59:H59)</f>
        <v>52</v>
      </c>
      <c r="J59" s="83">
        <v>35</v>
      </c>
      <c r="K59" s="83">
        <v>20</v>
      </c>
      <c r="L59" s="83">
        <v>55</v>
      </c>
      <c r="M59" s="138" t="s">
        <v>143</v>
      </c>
      <c r="N59" s="144" t="s">
        <v>144</v>
      </c>
      <c r="O59" s="138" t="s">
        <v>145</v>
      </c>
    </row>
    <row r="60" spans="1:15" ht="15" customHeight="1" x14ac:dyDescent="0.25">
      <c r="A60" s="139"/>
      <c r="B60" s="82" t="s">
        <v>146</v>
      </c>
      <c r="C60" s="139"/>
      <c r="D60" s="139"/>
      <c r="E60" s="83">
        <v>4</v>
      </c>
      <c r="F60" s="84">
        <v>6</v>
      </c>
      <c r="G60" s="84">
        <v>7</v>
      </c>
      <c r="H60" s="84" t="s">
        <v>147</v>
      </c>
      <c r="I60" s="83">
        <f t="shared" ref="I60:I67" si="6">SUM(E60:H60)</f>
        <v>17</v>
      </c>
      <c r="J60" s="85">
        <v>23</v>
      </c>
      <c r="K60" s="85">
        <v>15</v>
      </c>
      <c r="L60" s="85">
        <v>38</v>
      </c>
      <c r="M60" s="139"/>
      <c r="N60" s="145"/>
      <c r="O60" s="139"/>
    </row>
    <row r="61" spans="1:15" ht="15" customHeight="1" x14ac:dyDescent="0.25">
      <c r="A61" s="139"/>
      <c r="B61" s="27" t="s">
        <v>148</v>
      </c>
      <c r="C61" s="139"/>
      <c r="D61" s="139"/>
      <c r="E61" s="73">
        <v>7</v>
      </c>
      <c r="F61" s="73">
        <v>6</v>
      </c>
      <c r="G61" s="73">
        <v>7</v>
      </c>
      <c r="H61" s="73">
        <v>7</v>
      </c>
      <c r="I61" s="83">
        <f t="shared" si="6"/>
        <v>27</v>
      </c>
      <c r="J61" s="85">
        <v>174</v>
      </c>
      <c r="K61" s="85">
        <v>87</v>
      </c>
      <c r="L61" s="85">
        <v>261</v>
      </c>
      <c r="M61" s="139"/>
      <c r="N61" s="145"/>
      <c r="O61" s="139"/>
    </row>
    <row r="62" spans="1:15" ht="15" customHeight="1" x14ac:dyDescent="0.25">
      <c r="A62" s="139"/>
      <c r="B62" s="27" t="s">
        <v>149</v>
      </c>
      <c r="C62" s="139"/>
      <c r="D62" s="139"/>
      <c r="E62" s="73"/>
      <c r="F62" s="73">
        <v>2</v>
      </c>
      <c r="G62" s="73">
        <v>1</v>
      </c>
      <c r="H62" s="73">
        <v>1</v>
      </c>
      <c r="I62" s="83">
        <f t="shared" si="6"/>
        <v>4</v>
      </c>
      <c r="J62" s="85">
        <v>40</v>
      </c>
      <c r="K62" s="85">
        <v>20</v>
      </c>
      <c r="L62" s="85">
        <v>60</v>
      </c>
      <c r="M62" s="139"/>
      <c r="N62" s="145"/>
      <c r="O62" s="139"/>
    </row>
    <row r="63" spans="1:15" ht="31.5" x14ac:dyDescent="0.25">
      <c r="A63" s="139"/>
      <c r="B63" s="27" t="s">
        <v>150</v>
      </c>
      <c r="C63" s="139"/>
      <c r="D63" s="139"/>
      <c r="E63" s="73">
        <v>1</v>
      </c>
      <c r="F63" s="73">
        <v>3</v>
      </c>
      <c r="G63" s="73">
        <v>2</v>
      </c>
      <c r="H63" s="73">
        <v>1</v>
      </c>
      <c r="I63" s="83">
        <f t="shared" si="6"/>
        <v>7</v>
      </c>
      <c r="J63" s="85">
        <v>105</v>
      </c>
      <c r="K63" s="85">
        <v>35</v>
      </c>
      <c r="L63" s="85">
        <v>40</v>
      </c>
      <c r="M63" s="139"/>
      <c r="N63" s="145"/>
      <c r="O63" s="139"/>
    </row>
    <row r="64" spans="1:15" ht="31.5" x14ac:dyDescent="0.25">
      <c r="A64" s="139"/>
      <c r="B64" s="86" t="s">
        <v>151</v>
      </c>
      <c r="C64" s="139"/>
      <c r="D64" s="139"/>
      <c r="E64" s="74">
        <v>1</v>
      </c>
      <c r="F64" s="106">
        <v>2</v>
      </c>
      <c r="G64" s="106">
        <v>2</v>
      </c>
      <c r="H64" s="106">
        <v>2</v>
      </c>
      <c r="I64" s="83">
        <f t="shared" si="6"/>
        <v>7</v>
      </c>
      <c r="J64" s="106">
        <v>140</v>
      </c>
      <c r="K64" s="85">
        <v>70</v>
      </c>
      <c r="L64" s="85">
        <v>210</v>
      </c>
      <c r="M64" s="139"/>
      <c r="N64" s="145"/>
      <c r="O64" s="139"/>
    </row>
    <row r="65" spans="1:15" ht="15.75" x14ac:dyDescent="0.25">
      <c r="A65" s="139"/>
      <c r="B65" s="87" t="s">
        <v>152</v>
      </c>
      <c r="C65" s="139"/>
      <c r="D65" s="139"/>
      <c r="E65" s="88">
        <v>1</v>
      </c>
      <c r="F65" s="73">
        <v>1</v>
      </c>
      <c r="G65" s="73">
        <v>1</v>
      </c>
      <c r="H65" s="73">
        <v>1</v>
      </c>
      <c r="I65" s="83">
        <f t="shared" si="6"/>
        <v>4</v>
      </c>
      <c r="J65" s="85">
        <v>45</v>
      </c>
      <c r="K65" s="88">
        <v>15</v>
      </c>
      <c r="L65" s="85">
        <v>60</v>
      </c>
      <c r="M65" s="139"/>
      <c r="N65" s="145"/>
      <c r="O65" s="139"/>
    </row>
    <row r="66" spans="1:15" ht="31.5" x14ac:dyDescent="0.25">
      <c r="A66" s="139"/>
      <c r="B66" s="27" t="s">
        <v>153</v>
      </c>
      <c r="C66" s="139"/>
      <c r="D66" s="139"/>
      <c r="E66" s="73">
        <v>3</v>
      </c>
      <c r="F66" s="88">
        <v>6</v>
      </c>
      <c r="G66" s="88">
        <v>6</v>
      </c>
      <c r="H66" s="88">
        <v>6</v>
      </c>
      <c r="I66" s="83">
        <f t="shared" si="6"/>
        <v>21</v>
      </c>
      <c r="J66" s="85">
        <v>140</v>
      </c>
      <c r="K66" s="85">
        <v>70</v>
      </c>
      <c r="L66" s="85">
        <v>210</v>
      </c>
      <c r="M66" s="139"/>
      <c r="N66" s="145"/>
      <c r="O66" s="139"/>
    </row>
    <row r="67" spans="1:15" ht="51" customHeight="1" x14ac:dyDescent="0.25">
      <c r="A67" s="140"/>
      <c r="B67" s="27" t="s">
        <v>154</v>
      </c>
      <c r="C67" s="140"/>
      <c r="D67" s="140"/>
      <c r="E67" s="73"/>
      <c r="F67" s="73"/>
      <c r="G67" s="73">
        <v>1</v>
      </c>
      <c r="H67" s="73"/>
      <c r="I67" s="83">
        <f t="shared" si="6"/>
        <v>1</v>
      </c>
      <c r="J67" s="85"/>
      <c r="K67" s="85"/>
      <c r="L67" s="85"/>
      <c r="M67" s="140"/>
      <c r="N67" s="146"/>
      <c r="O67" s="140"/>
    </row>
    <row r="68" spans="1:15" ht="66.75" customHeight="1" x14ac:dyDescent="0.25">
      <c r="A68" s="128" t="s">
        <v>155</v>
      </c>
      <c r="B68" s="89" t="s">
        <v>156</v>
      </c>
      <c r="C68" s="128" t="s">
        <v>34</v>
      </c>
      <c r="D68" s="128" t="s">
        <v>142</v>
      </c>
      <c r="E68" s="90">
        <v>13</v>
      </c>
      <c r="F68" s="83">
        <v>15</v>
      </c>
      <c r="G68" s="83">
        <v>15</v>
      </c>
      <c r="H68" s="83">
        <v>7</v>
      </c>
      <c r="I68" s="91">
        <v>50</v>
      </c>
      <c r="J68" s="83">
        <v>40</v>
      </c>
      <c r="K68" s="83">
        <v>14</v>
      </c>
      <c r="L68" s="90">
        <v>54</v>
      </c>
      <c r="M68" s="147" t="s">
        <v>157</v>
      </c>
      <c r="N68" s="28" t="s">
        <v>158</v>
      </c>
      <c r="O68" s="150" t="s">
        <v>159</v>
      </c>
    </row>
    <row r="69" spans="1:15" ht="124.5" customHeight="1" x14ac:dyDescent="0.25">
      <c r="A69" s="128"/>
      <c r="B69" s="89" t="s">
        <v>160</v>
      </c>
      <c r="C69" s="128"/>
      <c r="D69" s="128"/>
      <c r="E69" s="90">
        <v>10</v>
      </c>
      <c r="F69" s="83">
        <v>11</v>
      </c>
      <c r="G69" s="83">
        <v>12</v>
      </c>
      <c r="H69" s="83">
        <v>5</v>
      </c>
      <c r="I69" s="83">
        <v>38</v>
      </c>
      <c r="J69" s="83">
        <v>26</v>
      </c>
      <c r="K69" s="83">
        <v>11</v>
      </c>
      <c r="L69" s="90">
        <v>37</v>
      </c>
      <c r="M69" s="148"/>
      <c r="N69" s="115" t="s">
        <v>161</v>
      </c>
      <c r="O69" s="151"/>
    </row>
    <row r="70" spans="1:15" ht="47.25" x14ac:dyDescent="0.25">
      <c r="A70" s="128"/>
      <c r="B70" s="89" t="s">
        <v>231</v>
      </c>
      <c r="C70" s="128"/>
      <c r="D70" s="128"/>
      <c r="E70" s="90">
        <v>6</v>
      </c>
      <c r="F70" s="83">
        <v>7</v>
      </c>
      <c r="G70" s="83">
        <v>9</v>
      </c>
      <c r="H70" s="83">
        <v>6</v>
      </c>
      <c r="I70" s="83">
        <v>28</v>
      </c>
      <c r="J70" s="83">
        <v>160</v>
      </c>
      <c r="K70" s="83">
        <v>69</v>
      </c>
      <c r="L70" s="90">
        <v>229</v>
      </c>
      <c r="M70" s="149"/>
      <c r="N70" s="27" t="s">
        <v>163</v>
      </c>
      <c r="O70" s="151"/>
    </row>
    <row r="71" spans="1:15" ht="166.5" customHeight="1" x14ac:dyDescent="0.25">
      <c r="A71" s="128"/>
      <c r="B71" s="89" t="s">
        <v>164</v>
      </c>
      <c r="C71" s="128"/>
      <c r="D71" s="128"/>
      <c r="E71" s="90">
        <v>3</v>
      </c>
      <c r="F71" s="83">
        <v>1</v>
      </c>
      <c r="G71" s="83">
        <v>0</v>
      </c>
      <c r="H71" s="83">
        <v>0</v>
      </c>
      <c r="I71" s="83">
        <v>4</v>
      </c>
      <c r="J71" s="83">
        <v>27</v>
      </c>
      <c r="K71" s="83">
        <v>8</v>
      </c>
      <c r="L71" s="90">
        <v>35</v>
      </c>
      <c r="M71" s="138" t="s">
        <v>165</v>
      </c>
      <c r="N71" s="29" t="s">
        <v>161</v>
      </c>
      <c r="O71" s="151"/>
    </row>
    <row r="72" spans="1:15" ht="47.25" x14ac:dyDescent="0.25">
      <c r="A72" s="128"/>
      <c r="B72" s="89" t="s">
        <v>166</v>
      </c>
      <c r="C72" s="128"/>
      <c r="D72" s="128"/>
      <c r="E72" s="90">
        <v>2</v>
      </c>
      <c r="F72" s="83">
        <v>2</v>
      </c>
      <c r="G72" s="83">
        <v>2</v>
      </c>
      <c r="H72" s="83">
        <v>0</v>
      </c>
      <c r="I72" s="83">
        <v>6</v>
      </c>
      <c r="J72" s="83">
        <v>90</v>
      </c>
      <c r="K72" s="83">
        <v>28</v>
      </c>
      <c r="L72" s="90">
        <v>118</v>
      </c>
      <c r="M72" s="139"/>
      <c r="N72" s="144" t="s">
        <v>167</v>
      </c>
      <c r="O72" s="151"/>
    </row>
    <row r="73" spans="1:15" ht="31.5" x14ac:dyDescent="0.25">
      <c r="A73" s="128"/>
      <c r="B73" s="89" t="s">
        <v>168</v>
      </c>
      <c r="C73" s="128"/>
      <c r="D73" s="128"/>
      <c r="E73" s="90">
        <v>10</v>
      </c>
      <c r="F73" s="83">
        <v>11</v>
      </c>
      <c r="G73" s="83">
        <v>10</v>
      </c>
      <c r="H73" s="83">
        <v>7</v>
      </c>
      <c r="I73" s="83">
        <v>38</v>
      </c>
      <c r="J73" s="83">
        <v>27</v>
      </c>
      <c r="K73" s="83">
        <v>11</v>
      </c>
      <c r="L73" s="90">
        <v>38</v>
      </c>
      <c r="M73" s="139"/>
      <c r="N73" s="145"/>
      <c r="O73" s="151"/>
    </row>
    <row r="74" spans="1:15" ht="15.75" x14ac:dyDescent="0.25">
      <c r="A74" s="128"/>
      <c r="B74" s="89" t="s">
        <v>18</v>
      </c>
      <c r="C74" s="128"/>
      <c r="D74" s="128"/>
      <c r="E74" s="90">
        <v>1</v>
      </c>
      <c r="F74" s="83">
        <v>0</v>
      </c>
      <c r="G74" s="83">
        <v>0</v>
      </c>
      <c r="H74" s="83">
        <v>1</v>
      </c>
      <c r="I74" s="83">
        <v>2</v>
      </c>
      <c r="J74" s="83">
        <v>22</v>
      </c>
      <c r="K74" s="83">
        <v>16</v>
      </c>
      <c r="L74" s="90">
        <v>38</v>
      </c>
      <c r="M74" s="139"/>
      <c r="N74" s="145"/>
      <c r="O74" s="151"/>
    </row>
    <row r="75" spans="1:15" ht="15.75" x14ac:dyDescent="0.25">
      <c r="A75" s="128"/>
      <c r="B75" s="89" t="s">
        <v>21</v>
      </c>
      <c r="C75" s="128"/>
      <c r="D75" s="128"/>
      <c r="E75" s="90">
        <v>0</v>
      </c>
      <c r="F75" s="83">
        <v>3</v>
      </c>
      <c r="G75" s="83">
        <v>2</v>
      </c>
      <c r="H75" s="83">
        <v>1</v>
      </c>
      <c r="I75" s="83">
        <v>6</v>
      </c>
      <c r="J75" s="83">
        <v>59</v>
      </c>
      <c r="K75" s="83">
        <v>29</v>
      </c>
      <c r="L75" s="90">
        <v>88</v>
      </c>
      <c r="M75" s="140"/>
      <c r="N75" s="146"/>
      <c r="O75" s="152"/>
    </row>
    <row r="76" spans="1:15" ht="15.75" x14ac:dyDescent="0.25">
      <c r="A76" s="128" t="s">
        <v>169</v>
      </c>
      <c r="B76" s="92" t="s">
        <v>170</v>
      </c>
      <c r="C76" s="128" t="s">
        <v>171</v>
      </c>
      <c r="D76" s="128" t="s">
        <v>251</v>
      </c>
      <c r="E76" s="85">
        <v>60</v>
      </c>
      <c r="F76" s="84"/>
      <c r="G76" s="84"/>
      <c r="H76" s="84">
        <v>60</v>
      </c>
      <c r="I76" s="84">
        <v>120</v>
      </c>
      <c r="J76" s="84"/>
      <c r="K76" s="84"/>
      <c r="L76" s="85"/>
      <c r="M76" s="128" t="s">
        <v>173</v>
      </c>
      <c r="N76" s="128" t="s">
        <v>174</v>
      </c>
      <c r="O76" s="138" t="s">
        <v>175</v>
      </c>
    </row>
    <row r="77" spans="1:15" ht="47.25" x14ac:dyDescent="0.25">
      <c r="A77" s="128"/>
      <c r="B77" s="92" t="s">
        <v>176</v>
      </c>
      <c r="C77" s="128"/>
      <c r="D77" s="128"/>
      <c r="E77" s="85">
        <v>68</v>
      </c>
      <c r="F77" s="84">
        <v>35</v>
      </c>
      <c r="G77" s="84"/>
      <c r="H77" s="84"/>
      <c r="I77" s="84">
        <v>103</v>
      </c>
      <c r="J77" s="84"/>
      <c r="K77" s="84"/>
      <c r="L77" s="85"/>
      <c r="M77" s="128"/>
      <c r="N77" s="128"/>
      <c r="O77" s="139"/>
    </row>
    <row r="78" spans="1:15" ht="31.5" x14ac:dyDescent="0.25">
      <c r="A78" s="128"/>
      <c r="B78" s="92" t="s">
        <v>177</v>
      </c>
      <c r="C78" s="128"/>
      <c r="D78" s="128"/>
      <c r="E78" s="85">
        <v>18</v>
      </c>
      <c r="F78" s="84">
        <v>4</v>
      </c>
      <c r="G78" s="84">
        <v>8</v>
      </c>
      <c r="H78" s="84">
        <v>4</v>
      </c>
      <c r="I78" s="84">
        <v>34</v>
      </c>
      <c r="J78" s="84"/>
      <c r="K78" s="84"/>
      <c r="L78" s="85"/>
      <c r="M78" s="128"/>
      <c r="N78" s="128"/>
      <c r="O78" s="139"/>
    </row>
    <row r="79" spans="1:15" ht="31.5" x14ac:dyDescent="0.25">
      <c r="A79" s="128"/>
      <c r="B79" s="92" t="s">
        <v>178</v>
      </c>
      <c r="C79" s="128"/>
      <c r="D79" s="128"/>
      <c r="E79" s="85">
        <v>68</v>
      </c>
      <c r="F79" s="84">
        <v>35</v>
      </c>
      <c r="G79" s="84"/>
      <c r="H79" s="84"/>
      <c r="I79" s="84">
        <v>103</v>
      </c>
      <c r="J79" s="84"/>
      <c r="K79" s="84"/>
      <c r="L79" s="85"/>
      <c r="M79" s="128"/>
      <c r="N79" s="128"/>
      <c r="O79" s="139"/>
    </row>
    <row r="80" spans="1:15" ht="15.75" x14ac:dyDescent="0.25">
      <c r="A80" s="128"/>
      <c r="B80" s="92" t="s">
        <v>179</v>
      </c>
      <c r="C80" s="128"/>
      <c r="D80" s="128"/>
      <c r="E80" s="85">
        <v>37</v>
      </c>
      <c r="F80" s="84">
        <v>35</v>
      </c>
      <c r="G80" s="84"/>
      <c r="H80" s="84"/>
      <c r="I80" s="84">
        <v>72</v>
      </c>
      <c r="J80" s="84"/>
      <c r="K80" s="84"/>
      <c r="L80" s="85"/>
      <c r="M80" s="128"/>
      <c r="N80" s="128"/>
      <c r="O80" s="139"/>
    </row>
    <row r="81" spans="1:15" ht="63" x14ac:dyDescent="0.25">
      <c r="A81" s="128"/>
      <c r="B81" s="92" t="s">
        <v>180</v>
      </c>
      <c r="C81" s="128"/>
      <c r="D81" s="128"/>
      <c r="E81" s="85">
        <v>37</v>
      </c>
      <c r="F81" s="84">
        <v>69</v>
      </c>
      <c r="G81" s="84"/>
      <c r="H81" s="84"/>
      <c r="I81" s="84">
        <v>106</v>
      </c>
      <c r="J81" s="84"/>
      <c r="K81" s="84"/>
      <c r="L81" s="85"/>
      <c r="M81" s="128"/>
      <c r="N81" s="128"/>
      <c r="O81" s="139"/>
    </row>
    <row r="82" spans="1:15" ht="47.25" x14ac:dyDescent="0.25">
      <c r="A82" s="128"/>
      <c r="B82" s="92" t="s">
        <v>234</v>
      </c>
      <c r="C82" s="128"/>
      <c r="D82" s="128"/>
      <c r="E82" s="85">
        <v>0</v>
      </c>
      <c r="F82" s="84">
        <v>16</v>
      </c>
      <c r="G82" s="84"/>
      <c r="H82" s="84"/>
      <c r="I82" s="84">
        <v>16</v>
      </c>
      <c r="J82" s="84"/>
      <c r="K82" s="84"/>
      <c r="L82" s="85"/>
      <c r="M82" s="128"/>
      <c r="N82" s="128"/>
      <c r="O82" s="139"/>
    </row>
    <row r="83" spans="1:15" ht="152.25" customHeight="1" x14ac:dyDescent="0.25">
      <c r="A83" s="128"/>
      <c r="B83" s="92" t="s">
        <v>182</v>
      </c>
      <c r="C83" s="128" t="s">
        <v>252</v>
      </c>
      <c r="D83" s="128"/>
      <c r="E83" s="85"/>
      <c r="F83" s="84">
        <v>1000</v>
      </c>
      <c r="G83" s="84">
        <v>1000</v>
      </c>
      <c r="H83" s="84"/>
      <c r="I83" s="84">
        <v>2000</v>
      </c>
      <c r="J83" s="84"/>
      <c r="K83" s="84"/>
      <c r="L83" s="85"/>
      <c r="M83" s="128"/>
      <c r="N83" s="128"/>
      <c r="O83" s="139"/>
    </row>
    <row r="84" spans="1:15" ht="146.25" customHeight="1" x14ac:dyDescent="0.25">
      <c r="A84" s="128"/>
      <c r="B84" s="92" t="s">
        <v>235</v>
      </c>
      <c r="C84" s="128"/>
      <c r="D84" s="128"/>
      <c r="E84" s="85"/>
      <c r="F84" s="88"/>
      <c r="G84" s="88">
        <v>500</v>
      </c>
      <c r="H84" s="88">
        <v>1000</v>
      </c>
      <c r="I84" s="84">
        <v>1500</v>
      </c>
      <c r="J84" s="88"/>
      <c r="K84" s="105"/>
      <c r="L84" s="105"/>
      <c r="M84" s="128"/>
      <c r="N84" s="128"/>
      <c r="O84" s="139"/>
    </row>
    <row r="85" spans="1:15" ht="47.25" x14ac:dyDescent="0.25">
      <c r="A85" s="128"/>
      <c r="B85" s="92" t="s">
        <v>184</v>
      </c>
      <c r="C85" s="128"/>
      <c r="D85" s="128"/>
      <c r="E85" s="85">
        <v>600</v>
      </c>
      <c r="F85" s="93"/>
      <c r="G85" s="93"/>
      <c r="H85" s="93"/>
      <c r="I85" s="84">
        <v>600</v>
      </c>
      <c r="J85" s="93"/>
      <c r="K85" s="94"/>
      <c r="L85" s="94"/>
      <c r="M85" s="128"/>
      <c r="N85" s="128"/>
      <c r="O85" s="139"/>
    </row>
    <row r="86" spans="1:15" ht="48.75" customHeight="1" x14ac:dyDescent="0.25">
      <c r="A86" s="128"/>
      <c r="B86" s="92" t="s">
        <v>185</v>
      </c>
      <c r="C86" s="128"/>
      <c r="D86" s="128"/>
      <c r="E86" s="85">
        <v>0</v>
      </c>
      <c r="F86" s="93"/>
      <c r="G86" s="93"/>
      <c r="H86" s="93"/>
      <c r="I86" s="84">
        <v>0</v>
      </c>
      <c r="J86" s="93"/>
      <c r="K86" s="94"/>
      <c r="L86" s="94"/>
      <c r="M86" s="128"/>
      <c r="N86" s="128"/>
      <c r="O86" s="140"/>
    </row>
    <row r="87" spans="1:15" ht="47.25" x14ac:dyDescent="0.25">
      <c r="A87" s="128"/>
      <c r="B87" s="92" t="s">
        <v>186</v>
      </c>
      <c r="C87" s="128" t="s">
        <v>187</v>
      </c>
      <c r="D87" s="128" t="s">
        <v>188</v>
      </c>
      <c r="E87" s="85">
        <v>0</v>
      </c>
      <c r="F87" s="93">
        <v>1</v>
      </c>
      <c r="G87" s="93"/>
      <c r="H87" s="93"/>
      <c r="I87" s="84">
        <v>1</v>
      </c>
      <c r="J87" s="93"/>
      <c r="K87" s="94"/>
      <c r="L87" s="94"/>
      <c r="M87" s="94"/>
      <c r="N87" s="94"/>
      <c r="O87" s="94"/>
    </row>
    <row r="88" spans="1:15" ht="47.25" x14ac:dyDescent="0.25">
      <c r="A88" s="128"/>
      <c r="B88" s="92" t="s">
        <v>189</v>
      </c>
      <c r="C88" s="128"/>
      <c r="D88" s="128"/>
      <c r="E88" s="85">
        <v>1</v>
      </c>
      <c r="F88" s="93"/>
      <c r="G88" s="93"/>
      <c r="H88" s="93"/>
      <c r="I88" s="84">
        <v>1</v>
      </c>
      <c r="J88" s="93"/>
      <c r="K88" s="94"/>
      <c r="L88" s="94"/>
      <c r="M88" s="94"/>
      <c r="N88" s="94"/>
      <c r="O88" s="94"/>
    </row>
    <row r="89" spans="1:15" ht="47.25" x14ac:dyDescent="0.25">
      <c r="A89" s="128"/>
      <c r="B89" s="92" t="s">
        <v>190</v>
      </c>
      <c r="C89" s="73" t="s">
        <v>191</v>
      </c>
      <c r="D89" s="30" t="s">
        <v>172</v>
      </c>
      <c r="E89" s="85">
        <v>0</v>
      </c>
      <c r="F89" s="88">
        <v>1</v>
      </c>
      <c r="G89" s="88"/>
      <c r="H89" s="88">
        <v>1</v>
      </c>
      <c r="I89" s="84">
        <v>2</v>
      </c>
      <c r="J89" s="93"/>
      <c r="K89" s="94"/>
      <c r="L89" s="94"/>
      <c r="M89" s="94"/>
      <c r="N89" s="94"/>
      <c r="O89" s="94"/>
    </row>
    <row r="90" spans="1:15" ht="31.5" x14ac:dyDescent="0.25">
      <c r="A90" s="128"/>
      <c r="B90" s="95" t="s">
        <v>192</v>
      </c>
      <c r="C90" s="128" t="s">
        <v>193</v>
      </c>
      <c r="D90" s="128" t="s">
        <v>194</v>
      </c>
      <c r="E90" s="85">
        <v>4</v>
      </c>
      <c r="F90" s="93">
        <v>4</v>
      </c>
      <c r="G90" s="93">
        <v>5</v>
      </c>
      <c r="H90" s="93">
        <v>3</v>
      </c>
      <c r="I90" s="84">
        <v>16</v>
      </c>
      <c r="J90" s="93">
        <v>15</v>
      </c>
      <c r="K90" s="93">
        <v>1</v>
      </c>
      <c r="L90" s="94"/>
      <c r="M90" s="94"/>
      <c r="N90" s="94"/>
      <c r="O90" s="94"/>
    </row>
    <row r="91" spans="1:15" ht="31.5" x14ac:dyDescent="0.25">
      <c r="A91" s="128"/>
      <c r="B91" s="95" t="s">
        <v>195</v>
      </c>
      <c r="C91" s="128"/>
      <c r="D91" s="128"/>
      <c r="E91" s="85">
        <v>5</v>
      </c>
      <c r="F91" s="93"/>
      <c r="G91" s="93">
        <v>3</v>
      </c>
      <c r="H91" s="93">
        <v>6</v>
      </c>
      <c r="I91" s="84">
        <v>14</v>
      </c>
      <c r="J91" s="93">
        <v>10</v>
      </c>
      <c r="K91" s="93">
        <v>4</v>
      </c>
      <c r="L91" s="94"/>
      <c r="M91" s="94"/>
      <c r="N91" s="94"/>
      <c r="O91" s="94"/>
    </row>
    <row r="92" spans="1:15" ht="41.25" customHeight="1" x14ac:dyDescent="0.25">
      <c r="A92" s="128"/>
      <c r="B92" s="95" t="s">
        <v>196</v>
      </c>
      <c r="C92" s="128"/>
      <c r="D92" s="128"/>
      <c r="E92" s="85">
        <v>2</v>
      </c>
      <c r="F92" s="93">
        <v>2</v>
      </c>
      <c r="G92" s="93"/>
      <c r="H92" s="93"/>
      <c r="I92" s="84">
        <v>4</v>
      </c>
      <c r="J92" s="93">
        <v>3</v>
      </c>
      <c r="K92" s="93">
        <v>1</v>
      </c>
      <c r="L92" s="94"/>
      <c r="M92" s="94"/>
      <c r="N92" s="94"/>
      <c r="O92" s="94"/>
    </row>
    <row r="93" spans="1:15" ht="67.5" customHeight="1" x14ac:dyDescent="0.25">
      <c r="A93" s="128" t="s">
        <v>197</v>
      </c>
      <c r="B93" s="92" t="s">
        <v>198</v>
      </c>
      <c r="C93" s="73" t="s">
        <v>199</v>
      </c>
      <c r="D93" s="92" t="s">
        <v>198</v>
      </c>
      <c r="E93" s="85"/>
      <c r="F93" s="88">
        <v>9</v>
      </c>
      <c r="G93" s="93"/>
      <c r="H93" s="93"/>
      <c r="I93" s="84">
        <f>SUM(E93:H93)</f>
        <v>9</v>
      </c>
      <c r="J93" s="93"/>
      <c r="K93" s="93"/>
      <c r="L93" s="94"/>
      <c r="M93" s="30" t="s">
        <v>173</v>
      </c>
      <c r="N93" s="95" t="s">
        <v>200</v>
      </c>
      <c r="O93" s="95" t="s">
        <v>201</v>
      </c>
    </row>
    <row r="94" spans="1:15" ht="72" customHeight="1" x14ac:dyDescent="0.25">
      <c r="A94" s="128"/>
      <c r="B94" s="73" t="s">
        <v>202</v>
      </c>
      <c r="C94" s="128" t="s">
        <v>199</v>
      </c>
      <c r="D94" s="72" t="s">
        <v>202</v>
      </c>
      <c r="E94" s="96"/>
      <c r="F94" s="88">
        <v>2</v>
      </c>
      <c r="G94" s="96">
        <v>3</v>
      </c>
      <c r="H94" s="96">
        <v>11</v>
      </c>
      <c r="I94" s="96">
        <f>SUM(E94:H94)</f>
        <v>16</v>
      </c>
      <c r="J94" s="96">
        <v>16</v>
      </c>
      <c r="K94" s="96"/>
      <c r="L94" s="96"/>
      <c r="M94" s="30" t="s">
        <v>173</v>
      </c>
      <c r="N94" s="30" t="s">
        <v>203</v>
      </c>
      <c r="O94" s="75" t="s">
        <v>204</v>
      </c>
    </row>
    <row r="95" spans="1:15" ht="47.25" x14ac:dyDescent="0.25">
      <c r="A95" s="128"/>
      <c r="B95" s="30" t="s">
        <v>205</v>
      </c>
      <c r="C95" s="128"/>
      <c r="D95" s="30" t="s">
        <v>205</v>
      </c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</row>
    <row r="96" spans="1:15" ht="73.5" customHeight="1" x14ac:dyDescent="0.25">
      <c r="A96" s="128"/>
      <c r="B96" s="73" t="s">
        <v>202</v>
      </c>
      <c r="C96" s="128" t="s">
        <v>199</v>
      </c>
      <c r="D96" s="114" t="s">
        <v>202</v>
      </c>
      <c r="E96" s="96"/>
      <c r="F96" s="96">
        <v>9</v>
      </c>
      <c r="G96" s="96">
        <v>7</v>
      </c>
      <c r="H96" s="96"/>
      <c r="I96" s="96">
        <f>SUM(E96:H96)</f>
        <v>16</v>
      </c>
      <c r="J96" s="96">
        <v>16</v>
      </c>
      <c r="K96" s="96"/>
      <c r="L96" s="94"/>
      <c r="M96" s="30" t="s">
        <v>173</v>
      </c>
      <c r="N96" s="95" t="s">
        <v>203</v>
      </c>
      <c r="O96" s="116" t="s">
        <v>206</v>
      </c>
    </row>
    <row r="97" spans="1:15" ht="47.25" customHeight="1" x14ac:dyDescent="0.25">
      <c r="A97" s="128"/>
      <c r="B97" s="30" t="s">
        <v>205</v>
      </c>
      <c r="C97" s="128"/>
      <c r="D97" s="75" t="s">
        <v>205</v>
      </c>
      <c r="E97" s="96"/>
      <c r="F97" s="96">
        <v>56</v>
      </c>
      <c r="G97" s="96"/>
      <c r="H97" s="96"/>
      <c r="I97" s="96">
        <f>SUM(E97:H97)</f>
        <v>56</v>
      </c>
      <c r="J97" s="96">
        <v>10</v>
      </c>
      <c r="K97" s="96">
        <v>2</v>
      </c>
      <c r="L97" s="94"/>
      <c r="M97" s="30" t="s">
        <v>173</v>
      </c>
      <c r="N97" s="95" t="s">
        <v>203</v>
      </c>
      <c r="O97" s="95" t="s">
        <v>207</v>
      </c>
    </row>
    <row r="98" spans="1:15" ht="47.25" customHeight="1" x14ac:dyDescent="0.25">
      <c r="A98" s="128" t="s">
        <v>208</v>
      </c>
      <c r="B98" s="82" t="s">
        <v>209</v>
      </c>
      <c r="C98" s="124" t="s">
        <v>34</v>
      </c>
      <c r="D98" s="82" t="s">
        <v>209</v>
      </c>
      <c r="E98" s="106">
        <v>19</v>
      </c>
      <c r="F98" s="83">
        <v>21</v>
      </c>
      <c r="G98" s="83">
        <v>23</v>
      </c>
      <c r="H98" s="83">
        <v>12</v>
      </c>
      <c r="I98" s="83">
        <v>75</v>
      </c>
      <c r="J98" s="83">
        <v>62</v>
      </c>
      <c r="K98" s="83">
        <v>13</v>
      </c>
      <c r="L98" s="97">
        <v>75</v>
      </c>
      <c r="M98" s="128" t="s">
        <v>143</v>
      </c>
      <c r="N98" s="128" t="s">
        <v>210</v>
      </c>
      <c r="O98" s="128" t="s">
        <v>245</v>
      </c>
    </row>
    <row r="99" spans="1:15" ht="31.5" x14ac:dyDescent="0.25">
      <c r="A99" s="128"/>
      <c r="B99" s="82" t="s">
        <v>211</v>
      </c>
      <c r="C99" s="124"/>
      <c r="D99" s="82" t="s">
        <v>211</v>
      </c>
      <c r="E99" s="106">
        <v>3</v>
      </c>
      <c r="F99" s="83">
        <v>3</v>
      </c>
      <c r="G99" s="83">
        <v>2</v>
      </c>
      <c r="H99" s="83">
        <v>1</v>
      </c>
      <c r="I99" s="83">
        <v>9</v>
      </c>
      <c r="J99" s="83">
        <v>9</v>
      </c>
      <c r="K99" s="83">
        <v>0</v>
      </c>
      <c r="L99" s="97">
        <v>9</v>
      </c>
      <c r="M99" s="128"/>
      <c r="N99" s="128"/>
      <c r="O99" s="128"/>
    </row>
    <row r="100" spans="1:15" ht="47.25" x14ac:dyDescent="0.25">
      <c r="A100" s="128"/>
      <c r="B100" s="27" t="s">
        <v>148</v>
      </c>
      <c r="C100" s="124"/>
      <c r="D100" s="27" t="s">
        <v>148</v>
      </c>
      <c r="E100" s="106">
        <v>3</v>
      </c>
      <c r="F100" s="83">
        <v>3</v>
      </c>
      <c r="G100" s="83">
        <v>3</v>
      </c>
      <c r="H100" s="83">
        <v>3</v>
      </c>
      <c r="I100" s="83">
        <v>12</v>
      </c>
      <c r="J100" s="83">
        <v>62</v>
      </c>
      <c r="K100" s="83">
        <v>13</v>
      </c>
      <c r="L100" s="97">
        <v>75</v>
      </c>
      <c r="M100" s="128"/>
      <c r="N100" s="128"/>
      <c r="O100" s="128"/>
    </row>
    <row r="101" spans="1:15" ht="47.25" x14ac:dyDescent="0.25">
      <c r="A101" s="128"/>
      <c r="B101" s="27" t="s">
        <v>253</v>
      </c>
      <c r="C101" s="124"/>
      <c r="D101" s="27" t="s">
        <v>246</v>
      </c>
      <c r="E101" s="106">
        <v>3</v>
      </c>
      <c r="F101" s="83">
        <v>0</v>
      </c>
      <c r="G101" s="83">
        <v>0</v>
      </c>
      <c r="H101" s="83">
        <v>0</v>
      </c>
      <c r="I101" s="83">
        <v>3</v>
      </c>
      <c r="J101" s="83">
        <v>22</v>
      </c>
      <c r="K101" s="83">
        <v>7</v>
      </c>
      <c r="L101" s="97">
        <v>29</v>
      </c>
      <c r="M101" s="128"/>
      <c r="N101" s="128"/>
      <c r="O101" s="128"/>
    </row>
    <row r="102" spans="1:15" ht="63" x14ac:dyDescent="0.25">
      <c r="A102" s="128"/>
      <c r="B102" s="27" t="s">
        <v>166</v>
      </c>
      <c r="C102" s="124"/>
      <c r="D102" s="27" t="s">
        <v>166</v>
      </c>
      <c r="E102" s="106">
        <v>2</v>
      </c>
      <c r="F102" s="83">
        <v>1</v>
      </c>
      <c r="G102" s="83">
        <v>0</v>
      </c>
      <c r="H102" s="83">
        <v>0</v>
      </c>
      <c r="I102" s="83">
        <v>3</v>
      </c>
      <c r="J102" s="83">
        <v>43</v>
      </c>
      <c r="K102" s="83">
        <v>17</v>
      </c>
      <c r="L102" s="97">
        <v>60</v>
      </c>
      <c r="M102" s="128"/>
      <c r="N102" s="128"/>
      <c r="O102" s="128"/>
    </row>
    <row r="103" spans="1:15" ht="31.5" x14ac:dyDescent="0.25">
      <c r="A103" s="128"/>
      <c r="B103" s="27" t="s">
        <v>248</v>
      </c>
      <c r="C103" s="124"/>
      <c r="D103" s="27" t="s">
        <v>248</v>
      </c>
      <c r="E103" s="106">
        <v>0</v>
      </c>
      <c r="F103" s="83">
        <v>2</v>
      </c>
      <c r="G103" s="83">
        <v>1</v>
      </c>
      <c r="H103" s="83">
        <v>1</v>
      </c>
      <c r="I103" s="83">
        <v>4</v>
      </c>
      <c r="J103" s="83">
        <v>40</v>
      </c>
      <c r="K103" s="83">
        <v>16</v>
      </c>
      <c r="L103" s="97">
        <v>56</v>
      </c>
      <c r="M103" s="128"/>
      <c r="N103" s="128"/>
      <c r="O103" s="128"/>
    </row>
    <row r="104" spans="1:15" ht="47.25" x14ac:dyDescent="0.25">
      <c r="A104" s="128"/>
      <c r="B104" s="27" t="s">
        <v>153</v>
      </c>
      <c r="C104" s="124"/>
      <c r="D104" s="27" t="s">
        <v>153</v>
      </c>
      <c r="E104" s="106">
        <v>0</v>
      </c>
      <c r="F104" s="83">
        <v>2</v>
      </c>
      <c r="G104" s="83">
        <v>1</v>
      </c>
      <c r="H104" s="83">
        <v>1</v>
      </c>
      <c r="I104" s="83">
        <v>4</v>
      </c>
      <c r="J104" s="83">
        <v>39</v>
      </c>
      <c r="K104" s="83">
        <v>42</v>
      </c>
      <c r="L104" s="97">
        <v>81</v>
      </c>
      <c r="M104" s="128"/>
      <c r="N104" s="128"/>
      <c r="O104" s="128"/>
    </row>
    <row r="105" spans="1:15" ht="31.5" x14ac:dyDescent="0.25">
      <c r="A105" s="128"/>
      <c r="B105" s="86" t="s">
        <v>247</v>
      </c>
      <c r="C105" s="124"/>
      <c r="D105" s="86" t="s">
        <v>249</v>
      </c>
      <c r="E105" s="106">
        <v>1</v>
      </c>
      <c r="F105" s="83">
        <v>1</v>
      </c>
      <c r="G105" s="83">
        <v>1</v>
      </c>
      <c r="H105" s="83">
        <v>1</v>
      </c>
      <c r="I105" s="83">
        <v>4</v>
      </c>
      <c r="J105" s="83">
        <v>32</v>
      </c>
      <c r="K105" s="83">
        <v>10</v>
      </c>
      <c r="L105" s="97">
        <v>42</v>
      </c>
      <c r="M105" s="128"/>
      <c r="N105" s="128"/>
      <c r="O105" s="128"/>
    </row>
    <row r="106" spans="1:15" ht="15.75" x14ac:dyDescent="0.25">
      <c r="A106" s="128"/>
      <c r="B106" s="87" t="s">
        <v>152</v>
      </c>
      <c r="C106" s="124"/>
      <c r="D106" s="87" t="s">
        <v>152</v>
      </c>
      <c r="E106" s="106">
        <v>0</v>
      </c>
      <c r="F106" s="83">
        <v>2</v>
      </c>
      <c r="G106" s="83">
        <v>1</v>
      </c>
      <c r="H106" s="83">
        <v>1</v>
      </c>
      <c r="I106" s="83">
        <v>4</v>
      </c>
      <c r="J106" s="83">
        <v>39</v>
      </c>
      <c r="K106" s="83">
        <v>42</v>
      </c>
      <c r="L106" s="97">
        <v>81</v>
      </c>
      <c r="M106" s="128"/>
      <c r="N106" s="128"/>
      <c r="O106" s="128"/>
    </row>
    <row r="107" spans="1:15" ht="15.75" x14ac:dyDescent="0.25">
      <c r="A107" s="128"/>
      <c r="B107" s="107" t="s">
        <v>21</v>
      </c>
      <c r="C107" s="124"/>
      <c r="D107" s="107" t="s">
        <v>21</v>
      </c>
      <c r="E107" s="106">
        <v>1</v>
      </c>
      <c r="F107" s="83">
        <v>1</v>
      </c>
      <c r="G107" s="83">
        <v>1</v>
      </c>
      <c r="H107" s="83">
        <v>1</v>
      </c>
      <c r="I107" s="83">
        <v>4</v>
      </c>
      <c r="J107" s="83">
        <v>32</v>
      </c>
      <c r="K107" s="83">
        <v>10</v>
      </c>
      <c r="L107" s="97">
        <v>42</v>
      </c>
      <c r="M107" s="128"/>
      <c r="N107" s="128"/>
      <c r="O107" s="128"/>
    </row>
    <row r="108" spans="1:15" ht="72" customHeight="1" x14ac:dyDescent="0.25">
      <c r="A108" s="128"/>
      <c r="B108" s="103" t="s">
        <v>212</v>
      </c>
      <c r="C108" s="124"/>
      <c r="D108" s="108" t="s">
        <v>212</v>
      </c>
      <c r="E108" s="106">
        <v>0</v>
      </c>
      <c r="F108" s="83">
        <v>1</v>
      </c>
      <c r="G108" s="83">
        <v>0</v>
      </c>
      <c r="H108" s="83">
        <v>0</v>
      </c>
      <c r="I108" s="83">
        <v>1</v>
      </c>
      <c r="J108" s="83"/>
      <c r="K108" s="83">
        <v>0</v>
      </c>
      <c r="L108" s="97"/>
      <c r="M108" s="128"/>
      <c r="N108" s="128"/>
      <c r="O108" s="128"/>
    </row>
    <row r="109" spans="1:15" ht="25.5" customHeight="1" x14ac:dyDescent="0.25">
      <c r="A109" s="135" t="s">
        <v>93</v>
      </c>
      <c r="B109" s="112" t="s">
        <v>94</v>
      </c>
      <c r="C109" s="117" t="s">
        <v>118</v>
      </c>
      <c r="D109" s="120" t="s">
        <v>117</v>
      </c>
      <c r="E109" s="34"/>
      <c r="F109" s="35"/>
      <c r="G109" s="35"/>
      <c r="H109" s="35"/>
      <c r="I109" s="35">
        <v>0</v>
      </c>
      <c r="J109" s="34"/>
      <c r="K109" s="34"/>
      <c r="L109" s="34">
        <v>0</v>
      </c>
      <c r="M109" s="106" t="s">
        <v>244</v>
      </c>
      <c r="N109" s="106" t="s">
        <v>244</v>
      </c>
      <c r="O109" s="106" t="s">
        <v>244</v>
      </c>
    </row>
    <row r="110" spans="1:15" ht="51" x14ac:dyDescent="0.25">
      <c r="A110" s="135"/>
      <c r="B110" s="112" t="s">
        <v>80</v>
      </c>
      <c r="C110" s="118"/>
      <c r="D110" s="121"/>
      <c r="E110" s="31">
        <v>0</v>
      </c>
      <c r="F110" s="32">
        <v>53</v>
      </c>
      <c r="G110" s="32">
        <v>57</v>
      </c>
      <c r="H110" s="32">
        <v>6</v>
      </c>
      <c r="I110" s="32">
        <v>116</v>
      </c>
      <c r="J110" s="31">
        <v>100</v>
      </c>
      <c r="K110" s="31">
        <v>27</v>
      </c>
      <c r="L110" s="31">
        <v>127</v>
      </c>
      <c r="M110" s="106" t="s">
        <v>244</v>
      </c>
      <c r="N110" s="106" t="s">
        <v>244</v>
      </c>
      <c r="O110" s="106" t="s">
        <v>244</v>
      </c>
    </row>
    <row r="111" spans="1:15" ht="15.75" x14ac:dyDescent="0.25">
      <c r="A111" s="135"/>
      <c r="B111" s="112" t="s">
        <v>95</v>
      </c>
      <c r="C111" s="118"/>
      <c r="D111" s="121"/>
      <c r="E111" s="34">
        <v>51</v>
      </c>
      <c r="F111" s="35">
        <v>58</v>
      </c>
      <c r="G111" s="35">
        <v>62</v>
      </c>
      <c r="H111" s="35">
        <v>54</v>
      </c>
      <c r="I111" s="35">
        <v>225</v>
      </c>
      <c r="J111" s="34">
        <v>57</v>
      </c>
      <c r="K111" s="34">
        <v>20</v>
      </c>
      <c r="L111" s="34">
        <v>77</v>
      </c>
      <c r="M111" s="106" t="s">
        <v>244</v>
      </c>
      <c r="N111" s="106" t="s">
        <v>244</v>
      </c>
      <c r="O111" s="106" t="s">
        <v>244</v>
      </c>
    </row>
    <row r="112" spans="1:15" ht="28.5" customHeight="1" x14ac:dyDescent="0.25">
      <c r="A112" s="33"/>
      <c r="B112" s="112" t="s">
        <v>96</v>
      </c>
      <c r="C112" s="119"/>
      <c r="D112" s="122"/>
      <c r="E112" s="104">
        <v>26</v>
      </c>
      <c r="F112" s="104">
        <v>218</v>
      </c>
      <c r="G112" s="104">
        <v>263</v>
      </c>
      <c r="H112" s="104">
        <v>22</v>
      </c>
      <c r="I112" s="32">
        <v>529</v>
      </c>
      <c r="J112" s="104">
        <v>204</v>
      </c>
      <c r="K112" s="104">
        <v>176</v>
      </c>
      <c r="L112" s="31">
        <v>380</v>
      </c>
      <c r="M112" s="106" t="s">
        <v>244</v>
      </c>
      <c r="N112" s="106" t="s">
        <v>244</v>
      </c>
      <c r="O112" s="106" t="s">
        <v>244</v>
      </c>
    </row>
  </sheetData>
  <mergeCells count="77">
    <mergeCell ref="A1:O1"/>
    <mergeCell ref="A4:O4"/>
    <mergeCell ref="M98:M108"/>
    <mergeCell ref="N98:N108"/>
    <mergeCell ref="O98:O108"/>
    <mergeCell ref="M38:M58"/>
    <mergeCell ref="N38:N58"/>
    <mergeCell ref="O38:O58"/>
    <mergeCell ref="O76:O86"/>
    <mergeCell ref="M59:M67"/>
    <mergeCell ref="N59:N67"/>
    <mergeCell ref="O59:O67"/>
    <mergeCell ref="M68:M70"/>
    <mergeCell ref="O68:O75"/>
    <mergeCell ref="M71:M75"/>
    <mergeCell ref="N72:N75"/>
    <mergeCell ref="A93:A97"/>
    <mergeCell ref="C94:C95"/>
    <mergeCell ref="C96:C97"/>
    <mergeCell ref="A98:A108"/>
    <mergeCell ref="C98:C108"/>
    <mergeCell ref="A76:A92"/>
    <mergeCell ref="C76:C82"/>
    <mergeCell ref="C90:C92"/>
    <mergeCell ref="M76:M86"/>
    <mergeCell ref="N76:N86"/>
    <mergeCell ref="C83:C86"/>
    <mergeCell ref="C87:C88"/>
    <mergeCell ref="D87:D88"/>
    <mergeCell ref="B9:B10"/>
    <mergeCell ref="D90:D92"/>
    <mergeCell ref="O24:O31"/>
    <mergeCell ref="A109:A111"/>
    <mergeCell ref="A38:A56"/>
    <mergeCell ref="C38:C56"/>
    <mergeCell ref="D38:D56"/>
    <mergeCell ref="A57:A58"/>
    <mergeCell ref="C57:C58"/>
    <mergeCell ref="D57:D58"/>
    <mergeCell ref="A59:A67"/>
    <mergeCell ref="C59:C67"/>
    <mergeCell ref="D59:D67"/>
    <mergeCell ref="A68:A75"/>
    <mergeCell ref="C68:C75"/>
    <mergeCell ref="D76:D86"/>
    <mergeCell ref="O11:O23"/>
    <mergeCell ref="N11:N23"/>
    <mergeCell ref="D68:D75"/>
    <mergeCell ref="M11:M23"/>
    <mergeCell ref="A5:O5"/>
    <mergeCell ref="A8:O8"/>
    <mergeCell ref="A7:O7"/>
    <mergeCell ref="A6:O6"/>
    <mergeCell ref="A9:A10"/>
    <mergeCell ref="C9:C10"/>
    <mergeCell ref="D9:D10"/>
    <mergeCell ref="M9:M10"/>
    <mergeCell ref="N9:N10"/>
    <mergeCell ref="O9:O10"/>
    <mergeCell ref="E9:I9"/>
    <mergeCell ref="J9:L9"/>
    <mergeCell ref="C109:C112"/>
    <mergeCell ref="D109:D112"/>
    <mergeCell ref="A2:O2"/>
    <mergeCell ref="A3:O3"/>
    <mergeCell ref="O32:O34"/>
    <mergeCell ref="A24:A31"/>
    <mergeCell ref="D24:D31"/>
    <mergeCell ref="M24:M31"/>
    <mergeCell ref="N24:N31"/>
    <mergeCell ref="A32:A35"/>
    <mergeCell ref="B32:B35"/>
    <mergeCell ref="M32:M34"/>
    <mergeCell ref="N32:N34"/>
    <mergeCell ref="C11:C23"/>
    <mergeCell ref="A11:A23"/>
    <mergeCell ref="D11:D23"/>
  </mergeCells>
  <pageMargins left="0.7" right="0.7" top="0.75" bottom="0.75" header="0.3" footer="0.3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00"/>
  <sheetViews>
    <sheetView topLeftCell="A90" workbookViewId="0">
      <selection activeCell="A50" sqref="A50:N100"/>
    </sheetView>
  </sheetViews>
  <sheetFormatPr baseColWidth="10" defaultColWidth="59.85546875" defaultRowHeight="15" x14ac:dyDescent="0.25"/>
  <cols>
    <col min="1" max="1" width="47.85546875" customWidth="1"/>
    <col min="2" max="2" width="4" bestFit="1" customWidth="1"/>
    <col min="3" max="3" width="4.7109375" bestFit="1" customWidth="1"/>
    <col min="4" max="4" width="5.85546875" bestFit="1" customWidth="1"/>
    <col min="5" max="5" width="5.140625" bestFit="1" customWidth="1"/>
    <col min="6" max="6" width="5.85546875" bestFit="1" customWidth="1"/>
    <col min="7" max="7" width="5.140625" bestFit="1" customWidth="1"/>
    <col min="8" max="8" width="4.5703125" bestFit="1" customWidth="1"/>
    <col min="9" max="9" width="7.7109375" bestFit="1" customWidth="1"/>
    <col min="10" max="10" width="5.7109375" bestFit="1" customWidth="1"/>
    <col min="11" max="11" width="5.140625" bestFit="1" customWidth="1"/>
    <col min="12" max="12" width="5.7109375" bestFit="1" customWidth="1"/>
    <col min="13" max="13" width="4.5703125" bestFit="1" customWidth="1"/>
    <col min="14" max="14" width="23.7109375" bestFit="1" customWidth="1"/>
    <col min="15" max="15" width="23.42578125" customWidth="1"/>
  </cols>
  <sheetData>
    <row r="3" spans="1:14" x14ac:dyDescent="0.25">
      <c r="A3" s="156" t="s">
        <v>46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</row>
    <row r="4" spans="1:14" x14ac:dyDescent="0.25">
      <c r="A4" s="156" t="s">
        <v>47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</row>
    <row r="5" spans="1:14" ht="15.75" thickBot="1" x14ac:dyDescent="0.3">
      <c r="A5" s="157" t="s">
        <v>48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</row>
    <row r="6" spans="1:14" ht="16.5" thickBot="1" x14ac:dyDescent="0.3">
      <c r="A6" s="153" t="s">
        <v>49</v>
      </c>
      <c r="B6" s="154" t="s">
        <v>50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3" t="s">
        <v>51</v>
      </c>
    </row>
    <row r="7" spans="1:14" ht="15.75" thickBot="1" x14ac:dyDescent="0.3">
      <c r="A7" s="153"/>
      <c r="B7" s="3" t="s">
        <v>52</v>
      </c>
      <c r="C7" s="3" t="s">
        <v>53</v>
      </c>
      <c r="D7" s="3" t="s">
        <v>54</v>
      </c>
      <c r="E7" s="3" t="s">
        <v>55</v>
      </c>
      <c r="F7" s="3" t="s">
        <v>56</v>
      </c>
      <c r="G7" s="3" t="s">
        <v>57</v>
      </c>
      <c r="H7" s="3" t="s">
        <v>58</v>
      </c>
      <c r="I7" s="3" t="s">
        <v>59</v>
      </c>
      <c r="J7" s="3" t="s">
        <v>60</v>
      </c>
      <c r="K7" s="3" t="s">
        <v>61</v>
      </c>
      <c r="L7" s="3" t="s">
        <v>62</v>
      </c>
      <c r="M7" s="3" t="s">
        <v>63</v>
      </c>
      <c r="N7" s="153"/>
    </row>
    <row r="8" spans="1:14" x14ac:dyDescent="0.25">
      <c r="A8" s="10" t="s">
        <v>30</v>
      </c>
      <c r="B8" s="15" t="s">
        <v>97</v>
      </c>
      <c r="C8" s="15" t="s">
        <v>97</v>
      </c>
      <c r="D8" s="15" t="s">
        <v>97</v>
      </c>
      <c r="E8" s="15" t="s">
        <v>97</v>
      </c>
      <c r="F8" s="15" t="s">
        <v>97</v>
      </c>
      <c r="G8" s="15" t="s">
        <v>97</v>
      </c>
      <c r="H8" s="15" t="s">
        <v>97</v>
      </c>
      <c r="I8" s="15" t="s">
        <v>97</v>
      </c>
      <c r="J8" s="15" t="s">
        <v>97</v>
      </c>
      <c r="K8" s="15" t="s">
        <v>97</v>
      </c>
      <c r="L8" s="15" t="s">
        <v>97</v>
      </c>
      <c r="M8" s="15" t="s">
        <v>97</v>
      </c>
      <c r="N8" s="16">
        <v>7640000</v>
      </c>
    </row>
    <row r="9" spans="1:14" x14ac:dyDescent="0.25">
      <c r="A9" s="11" t="s">
        <v>20</v>
      </c>
      <c r="B9" s="4" t="s">
        <v>97</v>
      </c>
      <c r="C9" s="4" t="s">
        <v>97</v>
      </c>
      <c r="D9" s="4" t="s">
        <v>97</v>
      </c>
      <c r="E9" s="4" t="s">
        <v>97</v>
      </c>
      <c r="F9" s="4" t="s">
        <v>97</v>
      </c>
      <c r="G9" s="4" t="s">
        <v>97</v>
      </c>
      <c r="H9" s="4" t="s">
        <v>97</v>
      </c>
      <c r="I9" s="4" t="s">
        <v>97</v>
      </c>
      <c r="J9" s="4" t="s">
        <v>97</v>
      </c>
      <c r="K9" s="4" t="s">
        <v>97</v>
      </c>
      <c r="L9" s="4" t="s">
        <v>97</v>
      </c>
      <c r="M9" s="4" t="s">
        <v>97</v>
      </c>
      <c r="N9" s="5">
        <v>1150000</v>
      </c>
    </row>
    <row r="10" spans="1:14" x14ac:dyDescent="0.25">
      <c r="A10" s="11" t="s">
        <v>21</v>
      </c>
      <c r="B10" s="4" t="s">
        <v>97</v>
      </c>
      <c r="C10" s="4" t="s">
        <v>97</v>
      </c>
      <c r="D10" s="4" t="s">
        <v>97</v>
      </c>
      <c r="E10" s="4" t="s">
        <v>97</v>
      </c>
      <c r="F10" s="4" t="s">
        <v>97</v>
      </c>
      <c r="G10" s="4" t="s">
        <v>97</v>
      </c>
      <c r="H10" s="4" t="s">
        <v>97</v>
      </c>
      <c r="I10" s="4" t="s">
        <v>97</v>
      </c>
      <c r="J10" s="4" t="s">
        <v>97</v>
      </c>
      <c r="K10" s="4" t="s">
        <v>97</v>
      </c>
      <c r="L10" s="4" t="s">
        <v>97</v>
      </c>
      <c r="M10" s="4" t="s">
        <v>97</v>
      </c>
      <c r="N10" s="5">
        <v>2040000</v>
      </c>
    </row>
    <row r="11" spans="1:14" x14ac:dyDescent="0.25">
      <c r="A11" s="11" t="s">
        <v>16</v>
      </c>
      <c r="B11" s="4" t="s">
        <v>97</v>
      </c>
      <c r="C11" s="4" t="s">
        <v>97</v>
      </c>
      <c r="D11" s="4" t="s">
        <v>97</v>
      </c>
      <c r="E11" s="4" t="s">
        <v>97</v>
      </c>
      <c r="F11" s="4" t="s">
        <v>97</v>
      </c>
      <c r="G11" s="4" t="s">
        <v>97</v>
      </c>
      <c r="H11" s="4" t="s">
        <v>97</v>
      </c>
      <c r="I11" s="4" t="s">
        <v>97</v>
      </c>
      <c r="J11" s="4" t="s">
        <v>97</v>
      </c>
      <c r="K11" s="4" t="s">
        <v>97</v>
      </c>
      <c r="L11" s="4" t="s">
        <v>97</v>
      </c>
      <c r="M11" s="4" t="s">
        <v>97</v>
      </c>
      <c r="N11" s="5">
        <v>2825000</v>
      </c>
    </row>
    <row r="12" spans="1:14" x14ac:dyDescent="0.25">
      <c r="A12" s="11" t="s">
        <v>17</v>
      </c>
      <c r="B12" s="4" t="s">
        <v>97</v>
      </c>
      <c r="C12" s="4" t="s">
        <v>97</v>
      </c>
      <c r="D12" s="4" t="s">
        <v>97</v>
      </c>
      <c r="E12" s="4" t="s">
        <v>97</v>
      </c>
      <c r="F12" s="4" t="s">
        <v>97</v>
      </c>
      <c r="G12" s="4" t="s">
        <v>97</v>
      </c>
      <c r="H12" s="4" t="s">
        <v>97</v>
      </c>
      <c r="I12" s="4" t="s">
        <v>97</v>
      </c>
      <c r="J12" s="4" t="s">
        <v>97</v>
      </c>
      <c r="K12" s="4" t="s">
        <v>97</v>
      </c>
      <c r="L12" s="4" t="s">
        <v>97</v>
      </c>
      <c r="M12" s="4" t="s">
        <v>97</v>
      </c>
      <c r="N12" s="5">
        <v>3240000</v>
      </c>
    </row>
    <row r="13" spans="1:14" x14ac:dyDescent="0.25">
      <c r="A13" s="11" t="s">
        <v>18</v>
      </c>
      <c r="B13" s="4" t="s">
        <v>97</v>
      </c>
      <c r="C13" s="4" t="s">
        <v>97</v>
      </c>
      <c r="D13" s="4" t="s">
        <v>97</v>
      </c>
      <c r="E13" s="4" t="s">
        <v>97</v>
      </c>
      <c r="F13" s="4" t="s">
        <v>97</v>
      </c>
      <c r="G13" s="4" t="s">
        <v>97</v>
      </c>
      <c r="H13" s="4" t="s">
        <v>97</v>
      </c>
      <c r="I13" s="4" t="s">
        <v>97</v>
      </c>
      <c r="J13" s="4" t="s">
        <v>97</v>
      </c>
      <c r="K13" s="4" t="s">
        <v>97</v>
      </c>
      <c r="L13" s="4" t="s">
        <v>97</v>
      </c>
      <c r="M13" s="4" t="s">
        <v>97</v>
      </c>
      <c r="N13" s="5">
        <v>1490000</v>
      </c>
    </row>
    <row r="14" spans="1:14" x14ac:dyDescent="0.25">
      <c r="A14" s="11" t="s">
        <v>19</v>
      </c>
      <c r="B14" s="4" t="s">
        <v>97</v>
      </c>
      <c r="C14" s="4" t="s">
        <v>97</v>
      </c>
      <c r="D14" s="4" t="s">
        <v>97</v>
      </c>
      <c r="E14" s="4" t="s">
        <v>97</v>
      </c>
      <c r="F14" s="4" t="s">
        <v>97</v>
      </c>
      <c r="G14" s="4" t="s">
        <v>97</v>
      </c>
      <c r="H14" s="4" t="s">
        <v>97</v>
      </c>
      <c r="I14" s="4" t="s">
        <v>97</v>
      </c>
      <c r="J14" s="4" t="s">
        <v>97</v>
      </c>
      <c r="K14" s="4" t="s">
        <v>97</v>
      </c>
      <c r="L14" s="4" t="s">
        <v>97</v>
      </c>
      <c r="M14" s="4" t="s">
        <v>97</v>
      </c>
      <c r="N14" s="5">
        <v>1500000</v>
      </c>
    </row>
    <row r="15" spans="1:14" x14ac:dyDescent="0.25">
      <c r="A15" s="11" t="s">
        <v>64</v>
      </c>
      <c r="B15" s="4" t="s">
        <v>97</v>
      </c>
      <c r="C15" s="4" t="s">
        <v>97</v>
      </c>
      <c r="D15" s="4" t="s">
        <v>97</v>
      </c>
      <c r="E15" s="4" t="s">
        <v>97</v>
      </c>
      <c r="F15" s="4" t="s">
        <v>97</v>
      </c>
      <c r="G15" s="4" t="s">
        <v>97</v>
      </c>
      <c r="H15" s="4" t="s">
        <v>97</v>
      </c>
      <c r="I15" s="4" t="s">
        <v>97</v>
      </c>
      <c r="J15" s="4" t="s">
        <v>97</v>
      </c>
      <c r="K15" s="4" t="s">
        <v>97</v>
      </c>
      <c r="L15" s="4" t="s">
        <v>97</v>
      </c>
      <c r="M15" s="4" t="s">
        <v>97</v>
      </c>
      <c r="N15" s="5">
        <v>25000</v>
      </c>
    </row>
    <row r="16" spans="1:14" x14ac:dyDescent="0.25">
      <c r="A16" s="12" t="s">
        <v>65</v>
      </c>
      <c r="B16" s="4" t="s">
        <v>97</v>
      </c>
      <c r="C16" s="4" t="s">
        <v>97</v>
      </c>
      <c r="D16" s="4" t="s">
        <v>97</v>
      </c>
      <c r="E16" s="4" t="s">
        <v>97</v>
      </c>
      <c r="F16" s="4" t="s">
        <v>97</v>
      </c>
      <c r="G16" s="4" t="s">
        <v>97</v>
      </c>
      <c r="H16" s="4" t="s">
        <v>97</v>
      </c>
      <c r="I16" s="4" t="s">
        <v>97</v>
      </c>
      <c r="J16" s="4" t="s">
        <v>97</v>
      </c>
      <c r="K16" s="4" t="s">
        <v>97</v>
      </c>
      <c r="L16" s="4" t="s">
        <v>97</v>
      </c>
      <c r="M16" s="4" t="s">
        <v>97</v>
      </c>
      <c r="N16" s="5">
        <v>2562000</v>
      </c>
    </row>
    <row r="17" spans="1:15" x14ac:dyDescent="0.25">
      <c r="A17" s="17" t="s">
        <v>69</v>
      </c>
      <c r="B17" s="4" t="s">
        <v>97</v>
      </c>
      <c r="C17" s="4" t="s">
        <v>97</v>
      </c>
      <c r="D17" s="4" t="s">
        <v>97</v>
      </c>
      <c r="E17" s="4" t="s">
        <v>97</v>
      </c>
      <c r="F17" s="4" t="s">
        <v>97</v>
      </c>
      <c r="G17" s="4" t="s">
        <v>97</v>
      </c>
      <c r="H17" s="4" t="s">
        <v>97</v>
      </c>
      <c r="I17" s="4" t="s">
        <v>97</v>
      </c>
      <c r="J17" s="4" t="s">
        <v>97</v>
      </c>
      <c r="K17" s="4" t="s">
        <v>97</v>
      </c>
      <c r="L17" s="4" t="s">
        <v>97</v>
      </c>
      <c r="M17" s="4" t="s">
        <v>97</v>
      </c>
      <c r="N17" s="5">
        <v>250000</v>
      </c>
    </row>
    <row r="18" spans="1:15" x14ac:dyDescent="0.25">
      <c r="A18" s="17" t="s">
        <v>68</v>
      </c>
      <c r="B18" s="4" t="s">
        <v>97</v>
      </c>
      <c r="C18" s="4" t="s">
        <v>97</v>
      </c>
      <c r="D18" s="4" t="s">
        <v>97</v>
      </c>
      <c r="E18" s="4" t="s">
        <v>97</v>
      </c>
      <c r="F18" s="4" t="s">
        <v>97</v>
      </c>
      <c r="G18" s="4" t="s">
        <v>97</v>
      </c>
      <c r="H18" s="4" t="s">
        <v>97</v>
      </c>
      <c r="I18" s="4" t="s">
        <v>97</v>
      </c>
      <c r="J18" s="4" t="s">
        <v>97</v>
      </c>
      <c r="K18" s="4" t="s">
        <v>97</v>
      </c>
      <c r="L18" s="4" t="s">
        <v>97</v>
      </c>
      <c r="M18" s="4" t="s">
        <v>97</v>
      </c>
      <c r="N18" s="5">
        <v>350000</v>
      </c>
    </row>
    <row r="19" spans="1:15" x14ac:dyDescent="0.25">
      <c r="A19" s="17" t="s">
        <v>70</v>
      </c>
      <c r="B19" s="4" t="s">
        <v>97</v>
      </c>
      <c r="C19" s="4" t="s">
        <v>97</v>
      </c>
      <c r="D19" s="4" t="s">
        <v>97</v>
      </c>
      <c r="E19" s="4" t="s">
        <v>97</v>
      </c>
      <c r="F19" s="4" t="s">
        <v>97</v>
      </c>
      <c r="G19" s="4" t="s">
        <v>97</v>
      </c>
      <c r="H19" s="4" t="s">
        <v>97</v>
      </c>
      <c r="I19" s="4" t="s">
        <v>97</v>
      </c>
      <c r="J19" s="4" t="s">
        <v>97</v>
      </c>
      <c r="K19" s="4" t="s">
        <v>97</v>
      </c>
      <c r="L19" s="4" t="s">
        <v>97</v>
      </c>
      <c r="M19" s="4" t="s">
        <v>97</v>
      </c>
      <c r="N19" s="5">
        <v>40000</v>
      </c>
    </row>
    <row r="20" spans="1:15" x14ac:dyDescent="0.25">
      <c r="A20" s="18" t="s">
        <v>71</v>
      </c>
      <c r="B20" s="4"/>
      <c r="C20" s="4" t="s">
        <v>97</v>
      </c>
      <c r="D20" s="4" t="s">
        <v>97</v>
      </c>
      <c r="E20" s="4" t="s">
        <v>97</v>
      </c>
      <c r="F20" s="4" t="s">
        <v>97</v>
      </c>
      <c r="G20" s="4" t="s">
        <v>97</v>
      </c>
      <c r="H20" s="4" t="s">
        <v>97</v>
      </c>
      <c r="I20" s="4" t="s">
        <v>97</v>
      </c>
      <c r="J20" s="4" t="s">
        <v>97</v>
      </c>
      <c r="K20" s="4" t="s">
        <v>97</v>
      </c>
      <c r="L20" s="4" t="s">
        <v>97</v>
      </c>
      <c r="M20" s="4"/>
      <c r="N20" s="5">
        <v>1000000</v>
      </c>
    </row>
    <row r="21" spans="1:15" x14ac:dyDescent="0.25">
      <c r="A21" s="17" t="s">
        <v>98</v>
      </c>
      <c r="B21" s="4" t="s">
        <v>97</v>
      </c>
      <c r="C21" s="4" t="s">
        <v>97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5">
        <v>831600</v>
      </c>
    </row>
    <row r="22" spans="1:15" ht="30" x14ac:dyDescent="0.25">
      <c r="A22" s="17" t="s">
        <v>99</v>
      </c>
      <c r="B22" s="4"/>
      <c r="C22" s="4" t="s">
        <v>97</v>
      </c>
      <c r="D22" s="4" t="s">
        <v>97</v>
      </c>
      <c r="E22" s="4" t="s">
        <v>97</v>
      </c>
      <c r="F22" s="4"/>
      <c r="G22" s="4"/>
      <c r="H22" s="4"/>
      <c r="I22" s="4"/>
      <c r="J22" s="4"/>
      <c r="K22" s="4"/>
      <c r="L22" s="4"/>
      <c r="M22" s="4"/>
      <c r="N22" s="39">
        <v>10062800</v>
      </c>
    </row>
    <row r="23" spans="1:15" x14ac:dyDescent="0.25">
      <c r="A23" s="17" t="s">
        <v>100</v>
      </c>
      <c r="B23" s="4"/>
      <c r="C23" s="4"/>
      <c r="D23" s="4" t="s">
        <v>97</v>
      </c>
      <c r="E23" s="4" t="s">
        <v>97</v>
      </c>
      <c r="F23" s="4" t="s">
        <v>97</v>
      </c>
      <c r="G23" s="4" t="s">
        <v>97</v>
      </c>
      <c r="H23" s="4"/>
      <c r="I23" s="4"/>
      <c r="J23" s="4"/>
      <c r="K23" s="4"/>
      <c r="L23" s="4"/>
      <c r="M23" s="4"/>
      <c r="N23" s="5">
        <v>4118650</v>
      </c>
    </row>
    <row r="24" spans="1:15" x14ac:dyDescent="0.25">
      <c r="A24" s="17" t="s">
        <v>101</v>
      </c>
      <c r="B24" s="4"/>
      <c r="C24" s="4"/>
      <c r="D24" s="4" t="s">
        <v>97</v>
      </c>
      <c r="E24" s="4" t="s">
        <v>97</v>
      </c>
      <c r="F24" s="4" t="s">
        <v>97</v>
      </c>
      <c r="G24" s="4" t="s">
        <v>97</v>
      </c>
      <c r="H24" s="4" t="s">
        <v>97</v>
      </c>
      <c r="I24" s="4" t="s">
        <v>97</v>
      </c>
      <c r="J24" s="4" t="s">
        <v>97</v>
      </c>
      <c r="K24" s="4" t="s">
        <v>97</v>
      </c>
      <c r="L24" s="4"/>
      <c r="M24" s="4"/>
      <c r="N24" s="5">
        <v>2021920</v>
      </c>
    </row>
    <row r="25" spans="1:15" x14ac:dyDescent="0.25">
      <c r="A25" s="17" t="s">
        <v>102</v>
      </c>
      <c r="B25" s="4"/>
      <c r="C25" s="4"/>
      <c r="D25" s="4" t="s">
        <v>97</v>
      </c>
      <c r="E25" s="4" t="s">
        <v>97</v>
      </c>
      <c r="F25" s="4" t="s">
        <v>97</v>
      </c>
      <c r="G25" s="4" t="s">
        <v>97</v>
      </c>
      <c r="H25" s="4" t="s">
        <v>97</v>
      </c>
      <c r="I25" s="4" t="s">
        <v>97</v>
      </c>
      <c r="J25" s="4" t="s">
        <v>97</v>
      </c>
      <c r="K25" s="4" t="s">
        <v>97</v>
      </c>
      <c r="L25" s="4" t="s">
        <v>97</v>
      </c>
      <c r="M25" s="4" t="s">
        <v>97</v>
      </c>
      <c r="N25" s="5">
        <v>11991000</v>
      </c>
    </row>
    <row r="26" spans="1:15" x14ac:dyDescent="0.25">
      <c r="A26" s="17" t="s">
        <v>103</v>
      </c>
      <c r="B26" s="4"/>
      <c r="C26" s="4"/>
      <c r="D26" s="4"/>
      <c r="E26" s="4"/>
      <c r="F26" s="4" t="s">
        <v>97</v>
      </c>
      <c r="G26" s="4" t="s">
        <v>97</v>
      </c>
      <c r="H26" s="4" t="s">
        <v>97</v>
      </c>
      <c r="I26" s="4" t="s">
        <v>97</v>
      </c>
      <c r="J26" s="4" t="s">
        <v>97</v>
      </c>
      <c r="K26" s="4" t="s">
        <v>97</v>
      </c>
      <c r="L26" s="4" t="s">
        <v>97</v>
      </c>
      <c r="M26" s="4" t="s">
        <v>97</v>
      </c>
      <c r="N26" s="5">
        <v>36000000</v>
      </c>
    </row>
    <row r="27" spans="1:15" ht="30" x14ac:dyDescent="0.25">
      <c r="A27" s="17" t="s">
        <v>104</v>
      </c>
      <c r="B27" s="4" t="s">
        <v>97</v>
      </c>
      <c r="C27" s="4" t="s">
        <v>97</v>
      </c>
      <c r="D27" s="4" t="s">
        <v>97</v>
      </c>
      <c r="E27" s="4" t="s">
        <v>97</v>
      </c>
      <c r="F27" s="4"/>
      <c r="G27" s="4"/>
      <c r="H27" s="4"/>
      <c r="I27" s="4"/>
      <c r="J27" s="4"/>
      <c r="K27" s="4"/>
      <c r="L27" s="4"/>
      <c r="M27" s="4"/>
      <c r="N27" s="39">
        <v>12478017</v>
      </c>
    </row>
    <row r="28" spans="1:15" x14ac:dyDescent="0.25">
      <c r="A28" s="17" t="s">
        <v>105</v>
      </c>
      <c r="B28" s="4"/>
      <c r="C28" s="4"/>
      <c r="D28" s="4"/>
      <c r="E28" s="4" t="s">
        <v>97</v>
      </c>
      <c r="F28" s="4" t="s">
        <v>97</v>
      </c>
      <c r="G28" s="4" t="s">
        <v>97</v>
      </c>
      <c r="H28" s="4"/>
      <c r="I28" s="4"/>
      <c r="J28" s="4"/>
      <c r="K28" s="4"/>
      <c r="L28" s="4"/>
      <c r="M28" s="4"/>
      <c r="N28" s="5">
        <v>3500000</v>
      </c>
    </row>
    <row r="29" spans="1:15" x14ac:dyDescent="0.25">
      <c r="A29" s="17" t="s">
        <v>106</v>
      </c>
      <c r="B29" s="4"/>
      <c r="C29" s="4"/>
      <c r="D29" s="4"/>
      <c r="E29" s="4"/>
      <c r="F29" s="4"/>
      <c r="G29" s="4" t="s">
        <v>97</v>
      </c>
      <c r="H29" s="4" t="s">
        <v>97</v>
      </c>
      <c r="I29" s="4" t="s">
        <v>97</v>
      </c>
      <c r="J29" s="4" t="s">
        <v>97</v>
      </c>
      <c r="K29" s="4"/>
      <c r="L29" s="4"/>
      <c r="M29" s="4"/>
      <c r="N29" s="5">
        <v>760000</v>
      </c>
    </row>
    <row r="30" spans="1:15" x14ac:dyDescent="0.25">
      <c r="A30" s="17" t="s">
        <v>107</v>
      </c>
      <c r="B30" s="4"/>
      <c r="C30" s="4"/>
      <c r="D30" s="4"/>
      <c r="E30" s="4"/>
      <c r="F30" s="4"/>
      <c r="G30" s="4"/>
      <c r="H30" s="4"/>
      <c r="I30" s="4"/>
      <c r="J30" s="4" t="s">
        <v>97</v>
      </c>
      <c r="K30" s="4" t="s">
        <v>97</v>
      </c>
      <c r="L30" s="4" t="s">
        <v>97</v>
      </c>
      <c r="M30" s="4" t="s">
        <v>97</v>
      </c>
      <c r="N30" s="5">
        <v>10396758</v>
      </c>
    </row>
    <row r="31" spans="1:15" x14ac:dyDescent="0.25">
      <c r="A31" s="17" t="s">
        <v>108</v>
      </c>
      <c r="B31" s="4" t="s">
        <v>97</v>
      </c>
      <c r="C31" s="4" t="s">
        <v>97</v>
      </c>
      <c r="D31" s="4" t="s">
        <v>97</v>
      </c>
      <c r="E31" s="4" t="s">
        <v>97</v>
      </c>
      <c r="F31" s="4" t="s">
        <v>97</v>
      </c>
      <c r="G31" s="4" t="s">
        <v>97</v>
      </c>
      <c r="H31" s="4" t="s">
        <v>97</v>
      </c>
      <c r="I31" s="4" t="s">
        <v>97</v>
      </c>
      <c r="J31" s="4" t="s">
        <v>97</v>
      </c>
      <c r="K31" s="4" t="s">
        <v>97</v>
      </c>
      <c r="L31" s="4" t="s">
        <v>97</v>
      </c>
      <c r="M31" s="4" t="s">
        <v>97</v>
      </c>
      <c r="N31" s="5">
        <v>23583600</v>
      </c>
      <c r="O31" s="38"/>
    </row>
    <row r="32" spans="1:15" x14ac:dyDescent="0.25">
      <c r="A32" s="17" t="s">
        <v>76</v>
      </c>
      <c r="B32" s="4" t="s">
        <v>97</v>
      </c>
      <c r="C32" s="4" t="s">
        <v>97</v>
      </c>
      <c r="D32" s="4" t="s">
        <v>97</v>
      </c>
      <c r="E32" s="4" t="s">
        <v>97</v>
      </c>
      <c r="F32" s="4" t="s">
        <v>97</v>
      </c>
      <c r="G32" s="4" t="s">
        <v>97</v>
      </c>
      <c r="H32" s="4" t="s">
        <v>97</v>
      </c>
      <c r="I32" s="4" t="s">
        <v>97</v>
      </c>
      <c r="J32" s="4" t="s">
        <v>97</v>
      </c>
      <c r="K32" s="4" t="s">
        <v>97</v>
      </c>
      <c r="L32" s="4" t="s">
        <v>97</v>
      </c>
      <c r="M32" s="4" t="s">
        <v>97</v>
      </c>
      <c r="N32" s="5">
        <v>45440</v>
      </c>
    </row>
    <row r="33" spans="1:14" x14ac:dyDescent="0.25">
      <c r="A33" s="17" t="s">
        <v>78</v>
      </c>
      <c r="B33" s="4" t="s">
        <v>97</v>
      </c>
      <c r="C33" s="4" t="s">
        <v>97</v>
      </c>
      <c r="D33" s="4" t="s">
        <v>97</v>
      </c>
      <c r="E33" s="4" t="s">
        <v>97</v>
      </c>
      <c r="F33" s="4" t="s">
        <v>97</v>
      </c>
      <c r="G33" s="4" t="s">
        <v>97</v>
      </c>
      <c r="H33" s="4" t="s">
        <v>97</v>
      </c>
      <c r="I33" s="4" t="s">
        <v>97</v>
      </c>
      <c r="J33" s="4" t="s">
        <v>97</v>
      </c>
      <c r="K33" s="4" t="s">
        <v>97</v>
      </c>
      <c r="L33" s="4" t="s">
        <v>97</v>
      </c>
      <c r="M33" s="4" t="s">
        <v>97</v>
      </c>
      <c r="N33" s="5">
        <v>569540</v>
      </c>
    </row>
    <row r="34" spans="1:14" x14ac:dyDescent="0.25">
      <c r="A34" s="17" t="s">
        <v>79</v>
      </c>
      <c r="B34" s="4" t="s">
        <v>97</v>
      </c>
      <c r="C34" s="4" t="s">
        <v>97</v>
      </c>
      <c r="D34" s="4" t="s">
        <v>97</v>
      </c>
      <c r="E34" s="4" t="s">
        <v>97</v>
      </c>
      <c r="F34" s="4" t="s">
        <v>97</v>
      </c>
      <c r="G34" s="4" t="s">
        <v>97</v>
      </c>
      <c r="H34" s="4" t="s">
        <v>97</v>
      </c>
      <c r="I34" s="4" t="s">
        <v>97</v>
      </c>
      <c r="J34" s="4" t="s">
        <v>97</v>
      </c>
      <c r="K34" s="4" t="s">
        <v>97</v>
      </c>
      <c r="L34" s="4" t="s">
        <v>97</v>
      </c>
      <c r="M34" s="4" t="s">
        <v>97</v>
      </c>
      <c r="N34" s="5">
        <v>72000</v>
      </c>
    </row>
    <row r="35" spans="1:14" x14ac:dyDescent="0.25">
      <c r="A35" s="17" t="s">
        <v>80</v>
      </c>
      <c r="B35" s="4"/>
      <c r="C35" s="4"/>
      <c r="D35" s="4"/>
      <c r="E35" s="4" t="s">
        <v>97</v>
      </c>
      <c r="F35" s="4" t="s">
        <v>97</v>
      </c>
      <c r="G35" s="4" t="s">
        <v>97</v>
      </c>
      <c r="H35" s="4" t="s">
        <v>97</v>
      </c>
      <c r="I35" s="4" t="s">
        <v>97</v>
      </c>
      <c r="J35" s="4" t="s">
        <v>97</v>
      </c>
      <c r="K35" s="4" t="s">
        <v>97</v>
      </c>
      <c r="L35" s="4"/>
      <c r="M35" s="4"/>
      <c r="N35" s="5">
        <v>400000</v>
      </c>
    </row>
    <row r="36" spans="1:14" x14ac:dyDescent="0.25">
      <c r="A36" s="17" t="s">
        <v>95</v>
      </c>
      <c r="B36" s="4" t="s">
        <v>97</v>
      </c>
      <c r="C36" s="4" t="s">
        <v>97</v>
      </c>
      <c r="D36" s="4" t="s">
        <v>97</v>
      </c>
      <c r="E36" s="4" t="s">
        <v>97</v>
      </c>
      <c r="F36" s="4" t="s">
        <v>97</v>
      </c>
      <c r="G36" s="4" t="s">
        <v>97</v>
      </c>
      <c r="H36" s="4" t="s">
        <v>97</v>
      </c>
      <c r="I36" s="4" t="s">
        <v>97</v>
      </c>
      <c r="J36" s="4" t="s">
        <v>97</v>
      </c>
      <c r="K36" s="4" t="s">
        <v>97</v>
      </c>
      <c r="L36" s="4" t="s">
        <v>97</v>
      </c>
      <c r="M36" s="4" t="s">
        <v>97</v>
      </c>
      <c r="N36" s="5">
        <v>93600</v>
      </c>
    </row>
    <row r="37" spans="1:14" x14ac:dyDescent="0.25">
      <c r="A37" s="17" t="s">
        <v>96</v>
      </c>
      <c r="B37" s="4" t="s">
        <v>97</v>
      </c>
      <c r="C37" s="4"/>
      <c r="D37" s="4"/>
      <c r="E37" s="4" t="s">
        <v>97</v>
      </c>
      <c r="F37" s="4" t="s">
        <v>97</v>
      </c>
      <c r="G37" s="4" t="s">
        <v>97</v>
      </c>
      <c r="H37" s="4" t="s">
        <v>97</v>
      </c>
      <c r="I37" s="4" t="s">
        <v>97</v>
      </c>
      <c r="J37" s="4" t="s">
        <v>97</v>
      </c>
      <c r="K37" s="4" t="s">
        <v>97</v>
      </c>
      <c r="L37" s="4"/>
      <c r="M37" s="4" t="s">
        <v>97</v>
      </c>
      <c r="N37" s="5">
        <v>250000</v>
      </c>
    </row>
    <row r="38" spans="1:14" x14ac:dyDescent="0.25">
      <c r="A38" s="17" t="s">
        <v>87</v>
      </c>
      <c r="B38" s="4" t="s">
        <v>97</v>
      </c>
      <c r="C38" s="4" t="s">
        <v>97</v>
      </c>
      <c r="D38" s="4" t="s">
        <v>97</v>
      </c>
      <c r="E38" s="4" t="s">
        <v>97</v>
      </c>
      <c r="F38" s="4" t="s">
        <v>97</v>
      </c>
      <c r="G38" s="4" t="s">
        <v>97</v>
      </c>
      <c r="H38" s="4" t="s">
        <v>97</v>
      </c>
      <c r="I38" s="4" t="s">
        <v>97</v>
      </c>
      <c r="J38" s="4" t="s">
        <v>97</v>
      </c>
      <c r="K38" s="4" t="s">
        <v>97</v>
      </c>
      <c r="L38" s="4" t="s">
        <v>97</v>
      </c>
      <c r="M38" s="4" t="s">
        <v>97</v>
      </c>
      <c r="N38" s="5">
        <v>24520</v>
      </c>
    </row>
    <row r="39" spans="1:14" x14ac:dyDescent="0.25">
      <c r="A39" s="17" t="s">
        <v>89</v>
      </c>
      <c r="B39" s="4" t="s">
        <v>97</v>
      </c>
      <c r="C39" s="4" t="s">
        <v>97</v>
      </c>
      <c r="D39" s="4" t="s">
        <v>97</v>
      </c>
      <c r="E39" s="4" t="s">
        <v>97</v>
      </c>
      <c r="F39" s="4" t="s">
        <v>97</v>
      </c>
      <c r="G39" s="4" t="s">
        <v>97</v>
      </c>
      <c r="H39" s="4" t="s">
        <v>97</v>
      </c>
      <c r="I39" s="4" t="s">
        <v>97</v>
      </c>
      <c r="J39" s="4" t="s">
        <v>97</v>
      </c>
      <c r="K39" s="4" t="s">
        <v>97</v>
      </c>
      <c r="L39" s="4" t="s">
        <v>97</v>
      </c>
      <c r="M39" s="4" t="s">
        <v>97</v>
      </c>
      <c r="N39" s="5">
        <v>350000</v>
      </c>
    </row>
    <row r="40" spans="1:14" x14ac:dyDescent="0.25">
      <c r="A40" s="17" t="s">
        <v>90</v>
      </c>
      <c r="B40" s="4" t="s">
        <v>97</v>
      </c>
      <c r="C40" s="4" t="s">
        <v>97</v>
      </c>
      <c r="D40" s="4" t="s">
        <v>97</v>
      </c>
      <c r="E40" s="4" t="s">
        <v>97</v>
      </c>
      <c r="F40" s="4" t="s">
        <v>97</v>
      </c>
      <c r="G40" s="4" t="s">
        <v>97</v>
      </c>
      <c r="H40" s="4" t="s">
        <v>97</v>
      </c>
      <c r="I40" s="4" t="s">
        <v>97</v>
      </c>
      <c r="J40" s="4" t="s">
        <v>97</v>
      </c>
      <c r="K40" s="4" t="s">
        <v>97</v>
      </c>
      <c r="L40" s="4" t="s">
        <v>97</v>
      </c>
      <c r="M40" s="4" t="s">
        <v>97</v>
      </c>
      <c r="N40" s="5">
        <v>96020</v>
      </c>
    </row>
    <row r="41" spans="1:14" x14ac:dyDescent="0.25">
      <c r="A41" s="17" t="s">
        <v>82</v>
      </c>
      <c r="B41" s="4" t="s">
        <v>97</v>
      </c>
      <c r="C41" s="4" t="s">
        <v>97</v>
      </c>
      <c r="D41" s="4" t="s">
        <v>97</v>
      </c>
      <c r="E41" s="4" t="s">
        <v>97</v>
      </c>
      <c r="F41" s="4" t="s">
        <v>97</v>
      </c>
      <c r="G41" s="4" t="s">
        <v>97</v>
      </c>
      <c r="H41" s="4" t="s">
        <v>97</v>
      </c>
      <c r="I41" s="4" t="s">
        <v>97</v>
      </c>
      <c r="J41" s="4" t="s">
        <v>97</v>
      </c>
      <c r="K41" s="4" t="s">
        <v>97</v>
      </c>
      <c r="L41" s="4" t="s">
        <v>97</v>
      </c>
      <c r="M41" s="4" t="s">
        <v>97</v>
      </c>
      <c r="N41" s="5">
        <v>147390</v>
      </c>
    </row>
    <row r="42" spans="1:14" x14ac:dyDescent="0.25">
      <c r="A42" s="17" t="s">
        <v>81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5">
        <v>15000</v>
      </c>
    </row>
    <row r="43" spans="1:14" x14ac:dyDescent="0.25">
      <c r="A43" s="17" t="s">
        <v>21</v>
      </c>
      <c r="B43" s="4" t="s">
        <v>97</v>
      </c>
      <c r="C43" s="4" t="s">
        <v>97</v>
      </c>
      <c r="D43" s="4" t="s">
        <v>97</v>
      </c>
      <c r="E43" s="4" t="s">
        <v>97</v>
      </c>
      <c r="F43" s="4" t="s">
        <v>97</v>
      </c>
      <c r="G43" s="4" t="s">
        <v>97</v>
      </c>
      <c r="H43" s="4" t="s">
        <v>97</v>
      </c>
      <c r="I43" s="4" t="s">
        <v>97</v>
      </c>
      <c r="J43" s="4" t="s">
        <v>97</v>
      </c>
      <c r="K43" s="4" t="s">
        <v>97</v>
      </c>
      <c r="L43" s="4" t="s">
        <v>97</v>
      </c>
      <c r="M43" s="4" t="s">
        <v>97</v>
      </c>
      <c r="N43" s="5">
        <v>47732</v>
      </c>
    </row>
    <row r="44" spans="1:14" x14ac:dyDescent="0.25">
      <c r="A44" s="17" t="s">
        <v>18</v>
      </c>
      <c r="B44" s="4"/>
      <c r="C44" s="4"/>
      <c r="D44" s="4" t="s">
        <v>97</v>
      </c>
      <c r="E44" s="4" t="s">
        <v>97</v>
      </c>
      <c r="F44" s="4" t="s">
        <v>97</v>
      </c>
      <c r="G44" s="4" t="s">
        <v>97</v>
      </c>
      <c r="H44" s="4" t="s">
        <v>97</v>
      </c>
      <c r="I44" s="4" t="s">
        <v>97</v>
      </c>
      <c r="J44" s="4" t="s">
        <v>97</v>
      </c>
      <c r="K44" s="4"/>
      <c r="L44" s="4"/>
      <c r="M44" s="4"/>
      <c r="N44" s="5">
        <v>116250</v>
      </c>
    </row>
    <row r="45" spans="1:14" x14ac:dyDescent="0.25">
      <c r="A45" s="17" t="s">
        <v>17</v>
      </c>
      <c r="B45" s="4" t="s">
        <v>97</v>
      </c>
      <c r="C45" s="4" t="s">
        <v>97</v>
      </c>
      <c r="D45" s="4" t="s">
        <v>97</v>
      </c>
      <c r="E45" s="4" t="s">
        <v>97</v>
      </c>
      <c r="F45" s="4" t="s">
        <v>97</v>
      </c>
      <c r="G45" s="4" t="s">
        <v>97</v>
      </c>
      <c r="H45" s="4" t="s">
        <v>97</v>
      </c>
      <c r="I45" s="4" t="s">
        <v>97</v>
      </c>
      <c r="J45" s="4" t="s">
        <v>97</v>
      </c>
      <c r="K45" s="4" t="s">
        <v>97</v>
      </c>
      <c r="L45" s="4" t="s">
        <v>97</v>
      </c>
      <c r="M45" s="4" t="s">
        <v>97</v>
      </c>
      <c r="N45" s="5">
        <v>450000</v>
      </c>
    </row>
    <row r="46" spans="1:14" x14ac:dyDescent="0.25">
      <c r="A46" s="17" t="s">
        <v>84</v>
      </c>
      <c r="B46" s="4" t="s">
        <v>97</v>
      </c>
      <c r="C46" s="4" t="s">
        <v>97</v>
      </c>
      <c r="D46" s="4" t="s">
        <v>97</v>
      </c>
      <c r="E46" s="4" t="s">
        <v>97</v>
      </c>
      <c r="F46" s="4" t="s">
        <v>97</v>
      </c>
      <c r="G46" s="4" t="s">
        <v>97</v>
      </c>
      <c r="H46" s="4" t="s">
        <v>97</v>
      </c>
      <c r="I46" s="4" t="s">
        <v>97</v>
      </c>
      <c r="J46" s="4" t="s">
        <v>97</v>
      </c>
      <c r="K46" s="4" t="s">
        <v>97</v>
      </c>
      <c r="L46" s="4" t="s">
        <v>97</v>
      </c>
      <c r="M46" s="4" t="s">
        <v>97</v>
      </c>
      <c r="N46" s="5">
        <v>500000</v>
      </c>
    </row>
    <row r="47" spans="1:14" ht="15.75" thickBot="1" x14ac:dyDescent="0.3">
      <c r="A47" s="19" t="s">
        <v>85</v>
      </c>
      <c r="B47" s="6" t="s">
        <v>97</v>
      </c>
      <c r="C47" s="6" t="s">
        <v>97</v>
      </c>
      <c r="D47" s="6" t="s">
        <v>97</v>
      </c>
      <c r="E47" s="6" t="s">
        <v>97</v>
      </c>
      <c r="F47" s="6" t="s">
        <v>97</v>
      </c>
      <c r="G47" s="6" t="s">
        <v>97</v>
      </c>
      <c r="H47" s="6" t="s">
        <v>97</v>
      </c>
      <c r="I47" s="6" t="s">
        <v>97</v>
      </c>
      <c r="J47" s="6" t="s">
        <v>97</v>
      </c>
      <c r="K47" s="6" t="s">
        <v>97</v>
      </c>
      <c r="L47" s="6" t="s">
        <v>97</v>
      </c>
      <c r="M47" s="6" t="s">
        <v>97</v>
      </c>
      <c r="N47" s="7">
        <v>450000</v>
      </c>
    </row>
    <row r="48" spans="1:14" ht="15.75" thickBot="1" x14ac:dyDescent="0.3">
      <c r="A48" s="20" t="s">
        <v>67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4">
        <f>SUM(N8:N47)</f>
        <v>143483837</v>
      </c>
    </row>
    <row r="49" spans="1:14" x14ac:dyDescent="0.25">
      <c r="N49" s="37"/>
    </row>
    <row r="50" spans="1:14" ht="19.5" thickBot="1" x14ac:dyDescent="0.3">
      <c r="A50" s="40" t="s">
        <v>213</v>
      </c>
    </row>
    <row r="51" spans="1:14" ht="16.5" thickBot="1" x14ac:dyDescent="0.3">
      <c r="A51" s="153" t="s">
        <v>49</v>
      </c>
      <c r="B51" s="154" t="s">
        <v>50</v>
      </c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3" t="s">
        <v>51</v>
      </c>
    </row>
    <row r="52" spans="1:14" ht="15.75" thickBot="1" x14ac:dyDescent="0.3">
      <c r="A52" s="153"/>
      <c r="B52" s="3" t="s">
        <v>52</v>
      </c>
      <c r="C52" s="3" t="s">
        <v>53</v>
      </c>
      <c r="D52" s="3" t="s">
        <v>54</v>
      </c>
      <c r="E52" s="3" t="s">
        <v>55</v>
      </c>
      <c r="F52" s="3" t="s">
        <v>56</v>
      </c>
      <c r="G52" s="3" t="s">
        <v>57</v>
      </c>
      <c r="H52" s="3" t="s">
        <v>58</v>
      </c>
      <c r="I52" s="3" t="s">
        <v>59</v>
      </c>
      <c r="J52" s="3" t="s">
        <v>60</v>
      </c>
      <c r="K52" s="3" t="s">
        <v>61</v>
      </c>
      <c r="L52" s="3" t="s">
        <v>62</v>
      </c>
      <c r="M52" s="3" t="s">
        <v>63</v>
      </c>
      <c r="N52" s="153"/>
    </row>
    <row r="53" spans="1:14" ht="24" x14ac:dyDescent="0.25">
      <c r="A53" s="41" t="s">
        <v>214</v>
      </c>
      <c r="B53" s="42" t="s">
        <v>97</v>
      </c>
      <c r="C53" s="42" t="s">
        <v>97</v>
      </c>
      <c r="D53" s="42" t="s">
        <v>97</v>
      </c>
      <c r="E53" s="42" t="s">
        <v>97</v>
      </c>
      <c r="F53" s="42" t="s">
        <v>97</v>
      </c>
      <c r="G53" s="42" t="s">
        <v>97</v>
      </c>
      <c r="H53" s="42" t="s">
        <v>97</v>
      </c>
      <c r="I53" s="42" t="s">
        <v>97</v>
      </c>
      <c r="J53" s="42" t="s">
        <v>97</v>
      </c>
      <c r="K53" s="42" t="s">
        <v>97</v>
      </c>
      <c r="L53" s="42" t="s">
        <v>97</v>
      </c>
      <c r="M53" s="43"/>
      <c r="N53" s="44"/>
    </row>
    <row r="54" spans="1:14" x14ac:dyDescent="0.25">
      <c r="A54" s="45" t="s">
        <v>215</v>
      </c>
      <c r="B54" s="42" t="s">
        <v>97</v>
      </c>
      <c r="C54" s="42" t="s">
        <v>97</v>
      </c>
      <c r="D54" s="42" t="s">
        <v>97</v>
      </c>
      <c r="E54" s="42" t="s">
        <v>97</v>
      </c>
      <c r="F54" s="42" t="s">
        <v>97</v>
      </c>
      <c r="G54" s="42" t="s">
        <v>97</v>
      </c>
      <c r="H54" s="42" t="s">
        <v>97</v>
      </c>
      <c r="I54" s="42" t="s">
        <v>97</v>
      </c>
      <c r="J54" s="42" t="s">
        <v>97</v>
      </c>
      <c r="K54" s="42" t="s">
        <v>97</v>
      </c>
      <c r="L54" s="42" t="s">
        <v>97</v>
      </c>
      <c r="M54" s="43"/>
      <c r="N54" s="44">
        <v>42000</v>
      </c>
    </row>
    <row r="55" spans="1:14" ht="25.5" x14ac:dyDescent="0.25">
      <c r="A55" s="45" t="s">
        <v>216</v>
      </c>
      <c r="B55" s="42" t="s">
        <v>97</v>
      </c>
      <c r="C55" s="42" t="s">
        <v>97</v>
      </c>
      <c r="D55" s="42" t="s">
        <v>97</v>
      </c>
      <c r="E55" s="42" t="s">
        <v>97</v>
      </c>
      <c r="F55" s="42" t="s">
        <v>97</v>
      </c>
      <c r="G55" s="42" t="s">
        <v>97</v>
      </c>
      <c r="H55" s="42" t="s">
        <v>97</v>
      </c>
      <c r="I55" s="42" t="s">
        <v>97</v>
      </c>
      <c r="J55" s="42" t="s">
        <v>97</v>
      </c>
      <c r="K55" s="42" t="s">
        <v>97</v>
      </c>
      <c r="L55" s="42" t="s">
        <v>97</v>
      </c>
      <c r="M55" s="43"/>
      <c r="N55" s="44"/>
    </row>
    <row r="56" spans="1:14" x14ac:dyDescent="0.25">
      <c r="A56" s="45" t="s">
        <v>217</v>
      </c>
      <c r="B56" s="42" t="s">
        <v>97</v>
      </c>
      <c r="C56" s="42" t="s">
        <v>97</v>
      </c>
      <c r="D56" s="42" t="s">
        <v>97</v>
      </c>
      <c r="E56" s="43"/>
      <c r="F56" s="42" t="s">
        <v>97</v>
      </c>
      <c r="G56" s="43"/>
      <c r="H56" s="42" t="s">
        <v>97</v>
      </c>
      <c r="I56" s="43"/>
      <c r="J56" s="43"/>
      <c r="K56" s="43"/>
      <c r="L56" s="43"/>
      <c r="M56" s="43"/>
      <c r="N56" s="44">
        <v>30090</v>
      </c>
    </row>
    <row r="57" spans="1:14" x14ac:dyDescent="0.25">
      <c r="A57" s="41" t="s">
        <v>218</v>
      </c>
      <c r="B57" s="46"/>
      <c r="C57" s="42" t="s">
        <v>97</v>
      </c>
      <c r="D57" s="42" t="s">
        <v>97</v>
      </c>
      <c r="E57" s="42" t="s">
        <v>97</v>
      </c>
      <c r="F57" s="43"/>
      <c r="G57" s="47" t="s">
        <v>97</v>
      </c>
      <c r="H57" s="47" t="s">
        <v>97</v>
      </c>
      <c r="I57" s="47" t="s">
        <v>97</v>
      </c>
      <c r="J57" s="43"/>
      <c r="K57" s="43"/>
      <c r="L57" s="43"/>
      <c r="M57" s="43"/>
      <c r="N57" s="44">
        <f>44790+3000</f>
        <v>47790</v>
      </c>
    </row>
    <row r="58" spans="1:14" x14ac:dyDescent="0.25">
      <c r="A58" s="45" t="s">
        <v>219</v>
      </c>
      <c r="B58" s="48" t="s">
        <v>97</v>
      </c>
      <c r="C58" s="48" t="s">
        <v>97</v>
      </c>
      <c r="D58" s="48" t="s">
        <v>97</v>
      </c>
      <c r="E58" s="48" t="s">
        <v>97</v>
      </c>
      <c r="F58" s="48" t="s">
        <v>97</v>
      </c>
      <c r="G58" s="48" t="s">
        <v>97</v>
      </c>
      <c r="H58" s="48" t="s">
        <v>97</v>
      </c>
      <c r="I58" s="47" t="s">
        <v>97</v>
      </c>
      <c r="J58" s="47" t="s">
        <v>97</v>
      </c>
      <c r="K58" s="47" t="s">
        <v>97</v>
      </c>
      <c r="L58" s="47" t="s">
        <v>97</v>
      </c>
      <c r="M58" s="43"/>
      <c r="N58" s="44"/>
    </row>
    <row r="59" spans="1:14" x14ac:dyDescent="0.25">
      <c r="A59" s="45" t="s">
        <v>220</v>
      </c>
      <c r="B59" s="46"/>
      <c r="C59" s="43"/>
      <c r="D59" s="47" t="s">
        <v>97</v>
      </c>
      <c r="E59" s="43"/>
      <c r="F59" s="43"/>
      <c r="G59" s="43"/>
      <c r="H59" s="43"/>
      <c r="I59" s="43"/>
      <c r="J59" s="43"/>
      <c r="K59" s="47" t="s">
        <v>97</v>
      </c>
      <c r="L59" s="43"/>
      <c r="M59" s="43"/>
      <c r="N59" s="44">
        <v>6000</v>
      </c>
    </row>
    <row r="60" spans="1:14" ht="25.5" x14ac:dyDescent="0.25">
      <c r="A60" s="45" t="s">
        <v>221</v>
      </c>
      <c r="B60" s="46"/>
      <c r="C60" s="43"/>
      <c r="D60" s="43"/>
      <c r="E60" s="47" t="s">
        <v>97</v>
      </c>
      <c r="F60" s="47" t="s">
        <v>97</v>
      </c>
      <c r="G60" s="47" t="s">
        <v>97</v>
      </c>
      <c r="H60" s="47" t="s">
        <v>97</v>
      </c>
      <c r="I60" s="47" t="s">
        <v>97</v>
      </c>
      <c r="J60" s="43"/>
      <c r="K60" s="47" t="s">
        <v>97</v>
      </c>
      <c r="L60" s="43"/>
      <c r="M60" s="43"/>
      <c r="N60" s="44">
        <v>13500</v>
      </c>
    </row>
    <row r="61" spans="1:14" x14ac:dyDescent="0.25">
      <c r="A61" s="45" t="s">
        <v>222</v>
      </c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</row>
    <row r="62" spans="1:14" ht="18" x14ac:dyDescent="0.25">
      <c r="A62" s="50" t="s">
        <v>223</v>
      </c>
    </row>
    <row r="63" spans="1:14" ht="15.75" x14ac:dyDescent="0.25">
      <c r="A63" s="51" t="s">
        <v>156</v>
      </c>
      <c r="B63" s="42" t="s">
        <v>97</v>
      </c>
      <c r="C63" s="42" t="s">
        <v>97</v>
      </c>
      <c r="D63" s="42" t="s">
        <v>97</v>
      </c>
      <c r="E63" s="42" t="s">
        <v>97</v>
      </c>
      <c r="F63" s="42" t="s">
        <v>97</v>
      </c>
      <c r="G63" s="42" t="s">
        <v>97</v>
      </c>
      <c r="H63" s="42" t="s">
        <v>97</v>
      </c>
      <c r="I63" s="42" t="s">
        <v>97</v>
      </c>
      <c r="J63" s="42" t="s">
        <v>97</v>
      </c>
      <c r="K63" s="42" t="s">
        <v>97</v>
      </c>
      <c r="L63" s="42" t="s">
        <v>97</v>
      </c>
      <c r="M63" s="43"/>
      <c r="N63" s="44"/>
    </row>
    <row r="64" spans="1:14" ht="15.75" x14ac:dyDescent="0.25">
      <c r="A64" s="51" t="s">
        <v>160</v>
      </c>
      <c r="B64" s="42" t="s">
        <v>97</v>
      </c>
      <c r="C64" s="42" t="s">
        <v>97</v>
      </c>
      <c r="D64" s="42" t="s">
        <v>97</v>
      </c>
      <c r="E64" s="42" t="s">
        <v>97</v>
      </c>
      <c r="F64" s="42" t="s">
        <v>97</v>
      </c>
      <c r="G64" s="42" t="s">
        <v>97</v>
      </c>
      <c r="H64" s="42" t="s">
        <v>97</v>
      </c>
      <c r="I64" s="42" t="s">
        <v>97</v>
      </c>
      <c r="J64" s="42" t="s">
        <v>97</v>
      </c>
      <c r="K64" s="42" t="s">
        <v>97</v>
      </c>
      <c r="L64" s="42" t="s">
        <v>97</v>
      </c>
      <c r="M64" s="43"/>
      <c r="N64" s="44">
        <v>42000</v>
      </c>
    </row>
    <row r="65" spans="1:14" ht="15.75" x14ac:dyDescent="0.25">
      <c r="A65" s="52" t="s">
        <v>162</v>
      </c>
      <c r="B65" s="42" t="s">
        <v>97</v>
      </c>
      <c r="C65" s="42" t="s">
        <v>97</v>
      </c>
      <c r="D65" s="42" t="s">
        <v>97</v>
      </c>
      <c r="E65" s="42" t="s">
        <v>97</v>
      </c>
      <c r="F65" s="42" t="s">
        <v>97</v>
      </c>
      <c r="G65" s="42" t="s">
        <v>97</v>
      </c>
      <c r="H65" s="42" t="s">
        <v>97</v>
      </c>
      <c r="I65" s="42" t="s">
        <v>97</v>
      </c>
      <c r="J65" s="42" t="s">
        <v>97</v>
      </c>
      <c r="K65" s="42" t="s">
        <v>97</v>
      </c>
      <c r="L65" s="42" t="s">
        <v>97</v>
      </c>
      <c r="M65" s="43"/>
      <c r="N65" s="44"/>
    </row>
    <row r="66" spans="1:14" ht="15.75" x14ac:dyDescent="0.25">
      <c r="A66" s="52" t="s">
        <v>164</v>
      </c>
      <c r="B66" s="42" t="s">
        <v>97</v>
      </c>
      <c r="C66" s="42" t="s">
        <v>97</v>
      </c>
      <c r="D66" s="42" t="s">
        <v>97</v>
      </c>
      <c r="E66" s="43"/>
      <c r="F66" s="47" t="s">
        <v>97</v>
      </c>
      <c r="G66" s="47" t="s">
        <v>224</v>
      </c>
      <c r="H66" s="47" t="s">
        <v>97</v>
      </c>
      <c r="I66" s="43"/>
      <c r="J66" s="43"/>
      <c r="K66" s="43"/>
      <c r="L66" s="43"/>
      <c r="M66" s="43"/>
      <c r="N66" s="44">
        <v>30090</v>
      </c>
    </row>
    <row r="67" spans="1:14" ht="15.75" x14ac:dyDescent="0.25">
      <c r="A67" s="52" t="s">
        <v>166</v>
      </c>
      <c r="B67" s="46"/>
      <c r="C67" s="42" t="s">
        <v>97</v>
      </c>
      <c r="D67" s="42" t="s">
        <v>97</v>
      </c>
      <c r="E67" s="42" t="s">
        <v>97</v>
      </c>
      <c r="F67" s="43"/>
      <c r="G67" s="47" t="s">
        <v>97</v>
      </c>
      <c r="H67" s="47" t="s">
        <v>97</v>
      </c>
      <c r="I67" s="47" t="s">
        <v>97</v>
      </c>
      <c r="J67" s="43"/>
      <c r="K67" s="43"/>
      <c r="L67" s="43"/>
      <c r="M67" s="43"/>
      <c r="N67" s="44">
        <f>44790+3000</f>
        <v>47790</v>
      </c>
    </row>
    <row r="68" spans="1:14" ht="15.75" x14ac:dyDescent="0.25">
      <c r="A68" s="52" t="s">
        <v>168</v>
      </c>
      <c r="B68" s="48" t="s">
        <v>97</v>
      </c>
      <c r="C68" s="48" t="s">
        <v>97</v>
      </c>
      <c r="D68" s="48" t="s">
        <v>97</v>
      </c>
      <c r="E68" s="48" t="s">
        <v>97</v>
      </c>
      <c r="F68" s="48" t="s">
        <v>97</v>
      </c>
      <c r="G68" s="48" t="s">
        <v>97</v>
      </c>
      <c r="H68" s="48" t="s">
        <v>97</v>
      </c>
      <c r="I68" s="48" t="s">
        <v>97</v>
      </c>
      <c r="J68" s="48" t="s">
        <v>97</v>
      </c>
      <c r="K68" s="48" t="s">
        <v>97</v>
      </c>
      <c r="L68" s="48" t="s">
        <v>97</v>
      </c>
      <c r="M68" s="43"/>
      <c r="N68" s="44"/>
    </row>
    <row r="69" spans="1:14" ht="15.75" x14ac:dyDescent="0.25">
      <c r="A69" s="52" t="s">
        <v>18</v>
      </c>
      <c r="B69" s="46"/>
      <c r="C69" s="43"/>
      <c r="D69" s="47" t="s">
        <v>97</v>
      </c>
      <c r="E69" s="43"/>
      <c r="F69" s="43"/>
      <c r="G69" s="43"/>
      <c r="H69" s="43"/>
      <c r="I69" s="43"/>
      <c r="J69" s="43"/>
      <c r="K69" s="47" t="s">
        <v>97</v>
      </c>
      <c r="L69" s="43"/>
      <c r="M69" s="43"/>
      <c r="N69" s="44">
        <v>6000</v>
      </c>
    </row>
    <row r="70" spans="1:14" ht="15.75" x14ac:dyDescent="0.25">
      <c r="A70" s="52" t="s">
        <v>21</v>
      </c>
      <c r="B70" s="46"/>
      <c r="C70" s="43"/>
      <c r="D70" s="43"/>
      <c r="E70" s="47" t="s">
        <v>97</v>
      </c>
      <c r="F70" s="47" t="s">
        <v>97</v>
      </c>
      <c r="G70" s="47" t="s">
        <v>97</v>
      </c>
      <c r="H70" s="47" t="s">
        <v>97</v>
      </c>
      <c r="I70" s="47" t="s">
        <v>97</v>
      </c>
      <c r="J70" s="43"/>
      <c r="K70" s="47" t="s">
        <v>97</v>
      </c>
      <c r="L70" s="43"/>
      <c r="M70" s="43"/>
      <c r="N70" s="44">
        <v>13500</v>
      </c>
    </row>
    <row r="71" spans="1:14" ht="36" x14ac:dyDescent="0.25">
      <c r="A71" s="50" t="s">
        <v>225</v>
      </c>
    </row>
    <row r="72" spans="1:14" ht="15.75" x14ac:dyDescent="0.25">
      <c r="A72" s="53" t="s">
        <v>170</v>
      </c>
      <c r="B72" s="47" t="s">
        <v>97</v>
      </c>
      <c r="C72" s="47" t="s">
        <v>97</v>
      </c>
      <c r="D72" s="47" t="s">
        <v>97</v>
      </c>
      <c r="E72" s="43"/>
      <c r="F72" s="43"/>
      <c r="G72" s="43"/>
      <c r="H72" s="43"/>
      <c r="I72" s="43"/>
      <c r="J72" s="43"/>
      <c r="K72" s="47" t="s">
        <v>97</v>
      </c>
      <c r="L72" s="47" t="s">
        <v>97</v>
      </c>
      <c r="M72" s="47" t="s">
        <v>97</v>
      </c>
      <c r="N72" s="44">
        <v>18900</v>
      </c>
    </row>
    <row r="73" spans="1:14" ht="15.75" x14ac:dyDescent="0.25">
      <c r="A73" s="53" t="s">
        <v>176</v>
      </c>
      <c r="B73" s="47" t="s">
        <v>97</v>
      </c>
      <c r="C73" s="47" t="s">
        <v>97</v>
      </c>
      <c r="D73" s="47" t="s">
        <v>97</v>
      </c>
      <c r="E73" s="47" t="s">
        <v>97</v>
      </c>
      <c r="F73" s="47" t="s">
        <v>97</v>
      </c>
      <c r="G73" s="43"/>
      <c r="H73" s="43"/>
      <c r="I73" s="43"/>
      <c r="J73" s="43"/>
      <c r="K73" s="43"/>
      <c r="L73" s="43"/>
      <c r="M73" s="43"/>
      <c r="N73" s="44">
        <v>54250</v>
      </c>
    </row>
    <row r="74" spans="1:14" ht="15.75" x14ac:dyDescent="0.25">
      <c r="A74" s="53" t="s">
        <v>177</v>
      </c>
      <c r="B74" s="47" t="s">
        <v>97</v>
      </c>
      <c r="C74" s="47" t="s">
        <v>97</v>
      </c>
      <c r="D74" s="47" t="s">
        <v>97</v>
      </c>
      <c r="E74" s="43"/>
      <c r="F74" s="43"/>
      <c r="G74" s="47" t="s">
        <v>97</v>
      </c>
      <c r="H74" s="47" t="s">
        <v>97</v>
      </c>
      <c r="I74" s="43"/>
      <c r="J74" s="47" t="s">
        <v>97</v>
      </c>
      <c r="K74" s="47" t="s">
        <v>97</v>
      </c>
      <c r="L74" s="43">
        <v>0</v>
      </c>
      <c r="M74" s="43"/>
      <c r="N74" s="44">
        <v>20160</v>
      </c>
    </row>
    <row r="75" spans="1:14" ht="15.75" x14ac:dyDescent="0.25">
      <c r="A75" s="53" t="s">
        <v>178</v>
      </c>
      <c r="B75" s="47" t="s">
        <v>97</v>
      </c>
      <c r="C75" s="47" t="s">
        <v>97</v>
      </c>
      <c r="D75" s="47" t="s">
        <v>97</v>
      </c>
      <c r="E75" s="47" t="s">
        <v>97</v>
      </c>
      <c r="F75" s="47" t="s">
        <v>97</v>
      </c>
      <c r="G75" s="43"/>
      <c r="H75" s="43"/>
      <c r="I75" s="43"/>
      <c r="J75" s="43"/>
      <c r="K75" s="43"/>
      <c r="L75" s="43"/>
      <c r="M75" s="43"/>
      <c r="N75" s="44">
        <v>29400</v>
      </c>
    </row>
    <row r="76" spans="1:14" ht="15.75" x14ac:dyDescent="0.25">
      <c r="A76" s="54" t="s">
        <v>179</v>
      </c>
      <c r="B76" s="47" t="s">
        <v>97</v>
      </c>
      <c r="C76" s="47" t="s">
        <v>97</v>
      </c>
      <c r="D76" s="47" t="s">
        <v>97</v>
      </c>
      <c r="E76" s="47" t="s">
        <v>97</v>
      </c>
      <c r="F76" s="47" t="s">
        <v>97</v>
      </c>
      <c r="G76" s="43">
        <v>0</v>
      </c>
      <c r="H76" s="47" t="s">
        <v>97</v>
      </c>
      <c r="I76" s="43"/>
      <c r="J76" s="43"/>
      <c r="K76" s="43"/>
      <c r="L76" s="43"/>
      <c r="M76" s="43"/>
      <c r="N76" s="55">
        <v>22976.25</v>
      </c>
    </row>
    <row r="77" spans="1:14" ht="15.75" x14ac:dyDescent="0.25">
      <c r="A77" s="53" t="s">
        <v>180</v>
      </c>
      <c r="B77" s="43"/>
      <c r="C77" s="47" t="s">
        <v>97</v>
      </c>
      <c r="D77" s="47" t="s">
        <v>97</v>
      </c>
      <c r="E77" s="47" t="s">
        <v>97</v>
      </c>
      <c r="F77" s="47" t="s">
        <v>97</v>
      </c>
      <c r="G77" s="47" t="s">
        <v>97</v>
      </c>
      <c r="H77" s="43"/>
      <c r="I77" s="43"/>
      <c r="J77" s="43"/>
      <c r="K77" s="43"/>
      <c r="L77" s="43"/>
      <c r="M77" s="43"/>
      <c r="N77" s="56">
        <v>7350</v>
      </c>
    </row>
    <row r="78" spans="1:14" ht="15.75" x14ac:dyDescent="0.25">
      <c r="A78" s="53" t="s">
        <v>181</v>
      </c>
      <c r="B78" s="43"/>
      <c r="C78" s="43"/>
      <c r="D78" s="43"/>
      <c r="E78" s="47" t="s">
        <v>97</v>
      </c>
      <c r="F78" s="43"/>
      <c r="G78" s="43"/>
      <c r="H78" s="43"/>
      <c r="I78" s="43"/>
      <c r="J78" s="43"/>
      <c r="K78" s="43"/>
      <c r="L78" s="43"/>
      <c r="M78" s="43"/>
      <c r="N78" s="56">
        <v>350</v>
      </c>
    </row>
    <row r="79" spans="1:14" ht="47.25" x14ac:dyDescent="0.25">
      <c r="A79" s="53" t="s">
        <v>182</v>
      </c>
      <c r="B79" s="43"/>
      <c r="C79" s="43"/>
      <c r="D79" s="43"/>
      <c r="E79" s="47" t="s">
        <v>97</v>
      </c>
      <c r="F79" s="47" t="s">
        <v>97</v>
      </c>
      <c r="G79" s="43"/>
      <c r="H79" s="43"/>
      <c r="I79" s="47" t="s">
        <v>97</v>
      </c>
      <c r="J79" s="43"/>
      <c r="K79" s="43"/>
      <c r="L79" s="43"/>
      <c r="M79" s="43"/>
      <c r="N79" s="56">
        <v>60000</v>
      </c>
    </row>
    <row r="80" spans="1:14" ht="47.25" x14ac:dyDescent="0.25">
      <c r="A80" s="53" t="s">
        <v>183</v>
      </c>
      <c r="B80" s="43"/>
      <c r="C80" s="43"/>
      <c r="D80" s="43"/>
      <c r="E80" s="43"/>
      <c r="F80" s="43"/>
      <c r="G80" s="43"/>
      <c r="H80" s="43"/>
      <c r="I80" s="43"/>
      <c r="J80" s="47" t="s">
        <v>97</v>
      </c>
      <c r="K80" s="47" t="s">
        <v>97</v>
      </c>
      <c r="L80" s="43"/>
      <c r="M80" s="43"/>
      <c r="N80" s="56">
        <v>45000</v>
      </c>
    </row>
    <row r="81" spans="1:14" ht="15.75" x14ac:dyDescent="0.25">
      <c r="A81" s="57" t="s">
        <v>184</v>
      </c>
      <c r="B81" s="43"/>
      <c r="C81" s="47" t="s">
        <v>97</v>
      </c>
      <c r="D81" s="47" t="s">
        <v>97</v>
      </c>
      <c r="E81" s="43"/>
      <c r="F81" s="43"/>
      <c r="G81" s="43"/>
      <c r="H81" s="43"/>
      <c r="I81" s="43"/>
      <c r="J81" s="43"/>
      <c r="K81" s="43"/>
      <c r="L81" s="43"/>
      <c r="M81" s="43"/>
      <c r="N81" s="56">
        <v>18000</v>
      </c>
    </row>
    <row r="82" spans="1:14" ht="15.75" x14ac:dyDescent="0.25">
      <c r="A82" s="57" t="s">
        <v>185</v>
      </c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56"/>
    </row>
    <row r="83" spans="1:14" ht="15.75" x14ac:dyDescent="0.25">
      <c r="A83" s="53" t="s">
        <v>226</v>
      </c>
      <c r="B83" s="43"/>
      <c r="C83" s="43"/>
      <c r="D83" s="43"/>
      <c r="E83" s="43"/>
      <c r="F83" s="47" t="s">
        <v>97</v>
      </c>
      <c r="G83" s="43"/>
      <c r="H83" s="43"/>
      <c r="I83" s="43"/>
      <c r="J83" s="43"/>
      <c r="K83" s="43"/>
      <c r="L83" s="43"/>
      <c r="M83" s="43"/>
      <c r="N83" s="56">
        <v>585000</v>
      </c>
    </row>
    <row r="84" spans="1:14" ht="15.75" x14ac:dyDescent="0.25">
      <c r="A84" s="53" t="s">
        <v>186</v>
      </c>
      <c r="B84" s="43"/>
      <c r="C84" s="43"/>
      <c r="D84" s="43"/>
      <c r="E84" s="43"/>
      <c r="F84" s="43"/>
      <c r="G84" s="47" t="s">
        <v>97</v>
      </c>
      <c r="H84" s="43"/>
      <c r="I84" s="43"/>
      <c r="J84" s="43"/>
      <c r="K84" s="43"/>
      <c r="L84" s="43"/>
      <c r="M84" s="43"/>
      <c r="N84" s="56">
        <v>1500</v>
      </c>
    </row>
    <row r="85" spans="1:14" ht="15.75" x14ac:dyDescent="0.25">
      <c r="A85" s="53" t="s">
        <v>189</v>
      </c>
      <c r="B85" s="43"/>
      <c r="C85" s="47" t="s">
        <v>97</v>
      </c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56">
        <v>1500</v>
      </c>
    </row>
    <row r="86" spans="1:14" ht="15.75" x14ac:dyDescent="0.25">
      <c r="A86" s="53" t="s">
        <v>190</v>
      </c>
      <c r="B86" s="43"/>
      <c r="C86" s="43"/>
      <c r="D86" s="43"/>
      <c r="E86" s="47" t="s">
        <v>97</v>
      </c>
      <c r="F86" s="43"/>
      <c r="G86" s="43"/>
      <c r="H86" s="43"/>
      <c r="I86" s="43"/>
      <c r="J86" s="43"/>
      <c r="K86" s="43">
        <v>1</v>
      </c>
      <c r="L86" s="43"/>
      <c r="M86" s="43"/>
      <c r="N86" s="56">
        <v>2250</v>
      </c>
    </row>
    <row r="87" spans="1:14" x14ac:dyDescent="0.25">
      <c r="A87" s="49" t="s">
        <v>192</v>
      </c>
      <c r="B87" s="43">
        <v>2</v>
      </c>
      <c r="C87" s="43">
        <v>1</v>
      </c>
      <c r="D87" s="43">
        <v>1</v>
      </c>
      <c r="E87" s="43">
        <v>2</v>
      </c>
      <c r="F87" s="43">
        <v>1</v>
      </c>
      <c r="G87" s="43">
        <v>1</v>
      </c>
      <c r="H87" s="43">
        <v>2</v>
      </c>
      <c r="I87" s="43">
        <v>2</v>
      </c>
      <c r="J87" s="43">
        <v>1</v>
      </c>
      <c r="K87" s="43">
        <v>1</v>
      </c>
      <c r="L87" s="43">
        <v>1</v>
      </c>
      <c r="M87" s="43">
        <v>1</v>
      </c>
      <c r="N87" s="58"/>
    </row>
    <row r="88" spans="1:14" x14ac:dyDescent="0.25">
      <c r="A88" s="59" t="s">
        <v>195</v>
      </c>
      <c r="B88" s="43"/>
      <c r="C88" s="47" t="s">
        <v>97</v>
      </c>
      <c r="D88" s="47" t="s">
        <v>97</v>
      </c>
      <c r="E88" s="43"/>
      <c r="F88" s="43"/>
      <c r="G88" s="43"/>
      <c r="H88" s="43"/>
      <c r="I88" s="43"/>
      <c r="J88" s="47" t="s">
        <v>97</v>
      </c>
      <c r="K88" s="43"/>
      <c r="L88" s="43">
        <v>6</v>
      </c>
      <c r="M88" s="43"/>
      <c r="N88" s="49"/>
    </row>
    <row r="89" spans="1:14" x14ac:dyDescent="0.25">
      <c r="A89" s="59" t="s">
        <v>196</v>
      </c>
      <c r="B89" s="43"/>
      <c r="C89" s="43"/>
      <c r="D89" s="47" t="s">
        <v>97</v>
      </c>
      <c r="E89" s="43"/>
      <c r="F89" s="43"/>
      <c r="G89" s="47" t="s">
        <v>97</v>
      </c>
      <c r="H89" s="43"/>
      <c r="I89" s="43"/>
      <c r="J89" s="43"/>
      <c r="K89" s="43"/>
      <c r="L89" s="43"/>
      <c r="M89" s="43"/>
      <c r="N89" s="49"/>
    </row>
    <row r="90" spans="1:14" ht="18.75" x14ac:dyDescent="0.3">
      <c r="A90" s="60" t="s">
        <v>223</v>
      </c>
      <c r="B90" s="61"/>
      <c r="C90" s="61"/>
      <c r="D90" s="61"/>
      <c r="E90" s="61"/>
      <c r="F90" s="61"/>
      <c r="G90" s="61"/>
      <c r="H90" s="61"/>
      <c r="I90" s="61"/>
      <c r="J90" s="61"/>
    </row>
    <row r="91" spans="1:14" ht="15.75" x14ac:dyDescent="0.25">
      <c r="A91" s="62" t="s">
        <v>156</v>
      </c>
      <c r="B91" s="47" t="s">
        <v>97</v>
      </c>
      <c r="C91" s="47" t="s">
        <v>97</v>
      </c>
      <c r="D91" s="47" t="s">
        <v>97</v>
      </c>
      <c r="E91" s="47" t="s">
        <v>97</v>
      </c>
      <c r="F91" s="47" t="s">
        <v>97</v>
      </c>
      <c r="G91" s="47" t="s">
        <v>97</v>
      </c>
      <c r="H91" s="47" t="s">
        <v>97</v>
      </c>
      <c r="I91" s="47" t="s">
        <v>97</v>
      </c>
      <c r="J91" s="47" t="s">
        <v>97</v>
      </c>
      <c r="K91" s="47" t="s">
        <v>97</v>
      </c>
      <c r="L91" s="47" t="s">
        <v>97</v>
      </c>
      <c r="M91" s="47" t="s">
        <v>97</v>
      </c>
      <c r="N91" s="63"/>
    </row>
    <row r="92" spans="1:14" ht="15.75" x14ac:dyDescent="0.25">
      <c r="A92" s="62" t="s">
        <v>160</v>
      </c>
      <c r="B92" s="47" t="s">
        <v>97</v>
      </c>
      <c r="C92" s="47" t="s">
        <v>97</v>
      </c>
      <c r="D92" s="47" t="s">
        <v>97</v>
      </c>
      <c r="E92" s="47" t="s">
        <v>97</v>
      </c>
      <c r="F92" s="47" t="s">
        <v>97</v>
      </c>
      <c r="G92" s="47" t="s">
        <v>97</v>
      </c>
      <c r="H92" s="47" t="s">
        <v>97</v>
      </c>
      <c r="I92" s="43"/>
      <c r="J92" s="47" t="s">
        <v>97</v>
      </c>
      <c r="K92" s="43"/>
      <c r="L92" s="47" t="s">
        <v>97</v>
      </c>
      <c r="M92" s="43"/>
      <c r="N92" s="64">
        <v>64680</v>
      </c>
    </row>
    <row r="93" spans="1:14" ht="15.75" x14ac:dyDescent="0.25">
      <c r="A93" s="65" t="s">
        <v>162</v>
      </c>
      <c r="B93" s="47" t="s">
        <v>97</v>
      </c>
      <c r="C93" s="47" t="s">
        <v>97</v>
      </c>
      <c r="D93" s="47" t="s">
        <v>97</v>
      </c>
      <c r="E93" s="47" t="s">
        <v>97</v>
      </c>
      <c r="F93" s="47" t="s">
        <v>97</v>
      </c>
      <c r="G93" s="47" t="s">
        <v>97</v>
      </c>
      <c r="H93" s="47" t="s">
        <v>97</v>
      </c>
      <c r="I93" s="47" t="s">
        <v>97</v>
      </c>
      <c r="J93" s="47" t="s">
        <v>97</v>
      </c>
      <c r="K93" s="47" t="s">
        <v>97</v>
      </c>
      <c r="L93" s="47" t="s">
        <v>97</v>
      </c>
      <c r="M93" s="47" t="s">
        <v>97</v>
      </c>
      <c r="N93" s="63"/>
    </row>
    <row r="94" spans="1:14" ht="15.75" x14ac:dyDescent="0.25">
      <c r="A94" s="65" t="s">
        <v>164</v>
      </c>
      <c r="B94" s="47" t="s">
        <v>97</v>
      </c>
      <c r="C94" s="47" t="s">
        <v>97</v>
      </c>
      <c r="D94" s="47" t="s">
        <v>97</v>
      </c>
      <c r="E94" s="43"/>
      <c r="F94" s="43"/>
      <c r="G94" s="43"/>
      <c r="H94" s="43"/>
      <c r="I94" s="43"/>
      <c r="J94" s="43"/>
      <c r="K94" s="43"/>
      <c r="L94" s="43"/>
      <c r="M94" s="43"/>
      <c r="N94" s="64">
        <v>13030</v>
      </c>
    </row>
    <row r="95" spans="1:14" ht="15.75" x14ac:dyDescent="0.25">
      <c r="A95" s="65" t="s">
        <v>166</v>
      </c>
      <c r="B95" s="43"/>
      <c r="C95" s="47" t="s">
        <v>97</v>
      </c>
      <c r="D95" s="47" t="s">
        <v>97</v>
      </c>
      <c r="E95" s="47" t="s">
        <v>97</v>
      </c>
      <c r="F95" s="43"/>
      <c r="G95" s="43"/>
      <c r="H95" s="43"/>
      <c r="I95" s="43"/>
      <c r="J95" s="43"/>
      <c r="K95" s="43"/>
      <c r="L95" s="43"/>
      <c r="M95" s="43"/>
      <c r="N95" s="64">
        <v>13030</v>
      </c>
    </row>
    <row r="96" spans="1:14" ht="15.75" x14ac:dyDescent="0.25">
      <c r="A96" s="65" t="s">
        <v>168</v>
      </c>
      <c r="B96" s="43"/>
      <c r="C96" s="43"/>
      <c r="D96" s="43"/>
      <c r="E96" s="47" t="s">
        <v>97</v>
      </c>
      <c r="F96" s="43"/>
      <c r="G96" s="47" t="s">
        <v>97</v>
      </c>
      <c r="H96" s="43"/>
      <c r="I96" s="47" t="s">
        <v>97</v>
      </c>
      <c r="J96" s="43"/>
      <c r="K96" s="47" t="s">
        <v>97</v>
      </c>
      <c r="L96" s="43"/>
      <c r="M96" s="43"/>
      <c r="N96" s="64"/>
    </row>
    <row r="97" spans="1:14" ht="15.75" x14ac:dyDescent="0.25">
      <c r="A97" s="62" t="s">
        <v>18</v>
      </c>
      <c r="B97" s="43"/>
      <c r="C97" s="43"/>
      <c r="D97" s="43"/>
      <c r="E97" s="47" t="s">
        <v>97</v>
      </c>
      <c r="F97" s="43"/>
      <c r="G97" s="47" t="s">
        <v>97</v>
      </c>
      <c r="H97" s="43"/>
      <c r="I97" s="47" t="s">
        <v>97</v>
      </c>
      <c r="J97" s="43"/>
      <c r="K97" s="47" t="s">
        <v>97</v>
      </c>
      <c r="L97" s="43"/>
      <c r="M97" s="43"/>
      <c r="N97" s="66">
        <v>58780</v>
      </c>
    </row>
    <row r="98" spans="1:14" ht="15.75" x14ac:dyDescent="0.25">
      <c r="A98" s="62" t="s">
        <v>21</v>
      </c>
      <c r="B98" s="43"/>
      <c r="C98" s="47" t="s">
        <v>97</v>
      </c>
      <c r="D98" s="43"/>
      <c r="E98" s="43"/>
      <c r="F98" s="47" t="s">
        <v>97</v>
      </c>
      <c r="G98" s="43"/>
      <c r="H98" s="43"/>
      <c r="I98" s="43"/>
      <c r="J98" s="47" t="s">
        <v>97</v>
      </c>
      <c r="K98" s="43"/>
      <c r="L98" s="47" t="s">
        <v>97</v>
      </c>
      <c r="M98" s="43"/>
      <c r="N98" s="67">
        <v>3000</v>
      </c>
    </row>
    <row r="99" spans="1:14" x14ac:dyDescent="0.25">
      <c r="A99" s="68" t="s">
        <v>227</v>
      </c>
      <c r="B99" s="43"/>
      <c r="C99" s="43"/>
      <c r="D99" s="43"/>
      <c r="E99" s="43"/>
      <c r="F99" s="43"/>
      <c r="G99" s="47" t="s">
        <v>97</v>
      </c>
      <c r="H99" s="43"/>
      <c r="I99" s="43"/>
      <c r="J99" s="43"/>
      <c r="K99" s="43"/>
      <c r="L99" s="43"/>
      <c r="M99" s="43"/>
      <c r="N99" s="66">
        <v>51000</v>
      </c>
    </row>
    <row r="100" spans="1:14" ht="16.5" thickBot="1" x14ac:dyDescent="0.3">
      <c r="A100" s="62" t="s">
        <v>67</v>
      </c>
      <c r="B100" s="69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70">
        <v>203520</v>
      </c>
    </row>
  </sheetData>
  <mergeCells count="9">
    <mergeCell ref="A51:A52"/>
    <mergeCell ref="B51:M51"/>
    <mergeCell ref="N51:N52"/>
    <mergeCell ref="A3:N3"/>
    <mergeCell ref="A4:N4"/>
    <mergeCell ref="A5:N5"/>
    <mergeCell ref="A6:A7"/>
    <mergeCell ref="B6:M6"/>
    <mergeCell ref="N6:N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Trimestral</vt:lpstr>
      <vt:lpstr>Cronograma Actividades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israel</dc:creator>
  <cp:lastModifiedBy>Rosayddel</cp:lastModifiedBy>
  <cp:lastPrinted>2019-01-11T17:58:48Z</cp:lastPrinted>
  <dcterms:created xsi:type="dcterms:W3CDTF">2018-11-13T13:33:30Z</dcterms:created>
  <dcterms:modified xsi:type="dcterms:W3CDTF">2019-01-14T18:29:48Z</dcterms:modified>
</cp:coreProperties>
</file>