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 Vet" sheetId="18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Origen'!$10:$11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4">'Pro Vet'!$10:$11</definedName>
  </definedNames>
  <calcPr calcId="124519"/>
</workbook>
</file>

<file path=xl/calcChain.xml><?xml version="1.0" encoding="utf-8"?>
<calcChain xmlns="http://schemas.openxmlformats.org/spreadsheetml/2006/main">
  <c r="F45" i="19"/>
  <c r="G45"/>
  <c r="F44"/>
  <c r="G44"/>
  <c r="F180" i="14"/>
  <c r="G180"/>
  <c r="F179"/>
  <c r="G179"/>
  <c r="F33" i="12"/>
  <c r="G33"/>
  <c r="F92" i="11"/>
  <c r="F93" s="1"/>
  <c r="G92"/>
  <c r="G93" s="1"/>
  <c r="F33" i="8"/>
  <c r="F34" s="1"/>
  <c r="G33"/>
  <c r="G34" s="1"/>
  <c r="F87" i="7"/>
  <c r="F86"/>
  <c r="G86"/>
  <c r="G87" s="1"/>
  <c r="G43" i="5"/>
  <c r="F42"/>
  <c r="F43" s="1"/>
  <c r="G42"/>
  <c r="F135" i="6"/>
  <c r="F134"/>
  <c r="G134"/>
  <c r="G67" i="18" l="1"/>
  <c r="C25" i="15"/>
  <c r="C16"/>
  <c r="C17"/>
  <c r="C20"/>
  <c r="C22"/>
  <c r="C23"/>
  <c r="B23"/>
  <c r="B22"/>
  <c r="B20"/>
  <c r="B17"/>
  <c r="B16"/>
  <c r="F13" i="19"/>
  <c r="G13"/>
  <c r="F17"/>
  <c r="G17"/>
  <c r="F19"/>
  <c r="G19"/>
  <c r="F22"/>
  <c r="G22"/>
  <c r="F26"/>
  <c r="G26"/>
  <c r="F31"/>
  <c r="G31"/>
  <c r="F33"/>
  <c r="G33"/>
  <c r="F36"/>
  <c r="G36"/>
  <c r="C24" i="15" s="1"/>
  <c r="F40" i="19"/>
  <c r="B24" i="15" s="1"/>
  <c r="G40" i="19"/>
  <c r="F163" i="14"/>
  <c r="G163"/>
  <c r="F146"/>
  <c r="G146"/>
  <c r="F128"/>
  <c r="G128"/>
  <c r="F111"/>
  <c r="G111"/>
  <c r="F87"/>
  <c r="G87"/>
  <c r="F66"/>
  <c r="G66"/>
  <c r="C21" i="15" s="1"/>
  <c r="F45" i="14"/>
  <c r="G45"/>
  <c r="F37"/>
  <c r="G37"/>
  <c r="F20"/>
  <c r="G20"/>
  <c r="F14" i="13"/>
  <c r="G14"/>
  <c r="F13"/>
  <c r="G13"/>
  <c r="F29" i="12"/>
  <c r="G29"/>
  <c r="F26"/>
  <c r="G26"/>
  <c r="F23"/>
  <c r="G23"/>
  <c r="F20"/>
  <c r="G20"/>
  <c r="F17"/>
  <c r="G17"/>
  <c r="F15"/>
  <c r="G15"/>
  <c r="F13"/>
  <c r="G13"/>
  <c r="F84" i="11"/>
  <c r="G84"/>
  <c r="C18" i="15" s="1"/>
  <c r="F76" i="11"/>
  <c r="B18" i="15" s="1"/>
  <c r="G76" i="11"/>
  <c r="F64"/>
  <c r="G64"/>
  <c r="F57"/>
  <c r="G57"/>
  <c r="F49"/>
  <c r="G49"/>
  <c r="F39"/>
  <c r="G39"/>
  <c r="F32"/>
  <c r="G32"/>
  <c r="F28"/>
  <c r="G28"/>
  <c r="F22"/>
  <c r="G22"/>
  <c r="F17" i="9"/>
  <c r="G17"/>
  <c r="F13"/>
  <c r="F18" s="1"/>
  <c r="G13"/>
  <c r="F15"/>
  <c r="G15"/>
  <c r="F27" i="8"/>
  <c r="G27"/>
  <c r="C15" i="15" s="1"/>
  <c r="F24" i="8"/>
  <c r="G24"/>
  <c r="F20"/>
  <c r="G20"/>
  <c r="F16"/>
  <c r="B15" i="15" s="1"/>
  <c r="G16" i="8"/>
  <c r="F13"/>
  <c r="G13"/>
  <c r="B21" i="15" l="1"/>
  <c r="F34" i="12"/>
  <c r="B19" i="15" s="1"/>
  <c r="G34" i="12"/>
  <c r="C19" i="15" s="1"/>
  <c r="G18" i="9"/>
  <c r="F124" i="6" l="1"/>
  <c r="G124"/>
  <c r="F108"/>
  <c r="G108"/>
  <c r="F96"/>
  <c r="G96"/>
  <c r="F82"/>
  <c r="G82"/>
  <c r="F67"/>
  <c r="G67"/>
  <c r="F53"/>
  <c r="G53"/>
  <c r="F38"/>
  <c r="G38"/>
  <c r="F26"/>
  <c r="G26"/>
  <c r="F14"/>
  <c r="G14"/>
  <c r="F78" i="7"/>
  <c r="G78"/>
  <c r="C14" i="15" s="1"/>
  <c r="F70" i="7"/>
  <c r="B14" i="15" s="1"/>
  <c r="G70" i="7"/>
  <c r="F60"/>
  <c r="G60"/>
  <c r="F49"/>
  <c r="G49"/>
  <c r="F39"/>
  <c r="G39"/>
  <c r="F33"/>
  <c r="G33"/>
  <c r="F25"/>
  <c r="G25"/>
  <c r="F18"/>
  <c r="G18"/>
  <c r="B13" i="15" l="1"/>
  <c r="G135" i="6"/>
  <c r="C13" i="15" s="1"/>
  <c r="F30" i="5"/>
  <c r="G30"/>
  <c r="F25"/>
  <c r="G25"/>
  <c r="F18"/>
  <c r="G18"/>
  <c r="G20"/>
  <c r="F20"/>
  <c r="G32"/>
  <c r="F32"/>
  <c r="F34"/>
  <c r="G34"/>
  <c r="C12" i="15" l="1"/>
  <c r="C26" s="1"/>
  <c r="B12"/>
  <c r="B26" s="1"/>
</calcChain>
</file>

<file path=xl/sharedStrings.xml><?xml version="1.0" encoding="utf-8"?>
<sst xmlns="http://schemas.openxmlformats.org/spreadsheetml/2006/main" count="2997" uniqueCount="262">
  <si>
    <t>Bovino</t>
  </si>
  <si>
    <t>Cárnico</t>
  </si>
  <si>
    <t>Estados Unidos</t>
  </si>
  <si>
    <t>Puerto Rico</t>
  </si>
  <si>
    <t>Italia</t>
  </si>
  <si>
    <t>Enero</t>
  </si>
  <si>
    <t>Febrero</t>
  </si>
  <si>
    <t>Marzo</t>
  </si>
  <si>
    <t>Total</t>
  </si>
  <si>
    <t>Lácteo</t>
  </si>
  <si>
    <t>Francia</t>
  </si>
  <si>
    <t>Mexico</t>
  </si>
  <si>
    <t>Guatemala</t>
  </si>
  <si>
    <t>Queso</t>
  </si>
  <si>
    <t>Canada</t>
  </si>
  <si>
    <t>Colombia</t>
  </si>
  <si>
    <t>Leche</t>
  </si>
  <si>
    <t>Caprino</t>
  </si>
  <si>
    <t>Porcino</t>
  </si>
  <si>
    <t>Pavo</t>
  </si>
  <si>
    <t>India</t>
  </si>
  <si>
    <t>Piel Animal</t>
  </si>
  <si>
    <t>Hong Kong</t>
  </si>
  <si>
    <t>Vietnam</t>
  </si>
  <si>
    <t>China</t>
  </si>
  <si>
    <t>Otra Especie</t>
  </si>
  <si>
    <t>Tailandia</t>
  </si>
  <si>
    <t>Otro Origen</t>
  </si>
  <si>
    <t>Embutidos</t>
  </si>
  <si>
    <t>Pollo</t>
  </si>
  <si>
    <t>Otro Tipo</t>
  </si>
  <si>
    <t>Alimento Animal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</si>
  <si>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</si>
  <si>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</si>
  <si>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</si>
  <si>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</si>
  <si>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</si>
  <si>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</si>
  <si>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</si>
  <si>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</si>
  <si>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</si>
  <si>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</si>
  <si>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</si>
  <si>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</si>
  <si>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</si>
  <si>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“Año del Bicentenario del Natalicio de Juan Pablo Duarte”</t>
  </si>
  <si>
    <t>Huevos</t>
  </si>
  <si>
    <t>Huevos Fertiles</t>
  </si>
  <si>
    <t>Alimento variado</t>
  </si>
  <si>
    <t>El Salvador</t>
  </si>
  <si>
    <t>Productos Veterinarios</t>
  </si>
  <si>
    <t>Base Alimento Animal</t>
  </si>
  <si>
    <t>Alimento para Animales</t>
  </si>
  <si>
    <t>Mixto</t>
  </si>
  <si>
    <t>Indonesia</t>
  </si>
  <si>
    <t>Abril</t>
  </si>
  <si>
    <t>Barbados</t>
  </si>
  <si>
    <t>Cuba</t>
  </si>
  <si>
    <t>Guyana</t>
  </si>
  <si>
    <t>Haiti</t>
  </si>
  <si>
    <t>Jamaica</t>
  </si>
  <si>
    <t>Trinidad &amp; Tobago</t>
  </si>
  <si>
    <t>Mayo</t>
  </si>
  <si>
    <t>San Martin</t>
  </si>
  <si>
    <t>Otro origen</t>
  </si>
  <si>
    <t>Venezuela</t>
  </si>
  <si>
    <t>Ghana</t>
  </si>
  <si>
    <t>Honduras</t>
  </si>
  <si>
    <t>Junio</t>
  </si>
  <si>
    <t>Turquia</t>
  </si>
  <si>
    <t>Julio</t>
  </si>
  <si>
    <t>Agosto</t>
  </si>
  <si>
    <t>Grasa</t>
  </si>
  <si>
    <t>Cadera</t>
  </si>
  <si>
    <t>Filete</t>
  </si>
  <si>
    <t>Tapa de palomilla</t>
  </si>
  <si>
    <t>Costillas</t>
  </si>
  <si>
    <t>Hamburguesas</t>
  </si>
  <si>
    <t>Otro cárnico</t>
  </si>
  <si>
    <t>Septiembre</t>
  </si>
  <si>
    <t>Dulce de leche</t>
  </si>
  <si>
    <t>Yogurt</t>
  </si>
  <si>
    <t>Helados</t>
  </si>
  <si>
    <t>Flan</t>
  </si>
  <si>
    <t>Crema de leche</t>
  </si>
  <si>
    <t>Mantequilla</t>
  </si>
  <si>
    <t>Raspadura de leche</t>
  </si>
  <si>
    <t>Crema</t>
  </si>
  <si>
    <t>Curazao</t>
  </si>
  <si>
    <t>Queso de hoja</t>
  </si>
  <si>
    <t>Queso Amarillo</t>
  </si>
  <si>
    <t>Cheddar</t>
  </si>
  <si>
    <t>Queso maduro</t>
  </si>
  <si>
    <t>Holandes</t>
  </si>
  <si>
    <t>Queso Blanco</t>
  </si>
  <si>
    <t>Edam</t>
  </si>
  <si>
    <t>Geo geo</t>
  </si>
  <si>
    <t>Destino</t>
  </si>
  <si>
    <t>Dominica</t>
  </si>
  <si>
    <t>Leche con Chocolate</t>
  </si>
  <si>
    <t>San Tomas</t>
  </si>
  <si>
    <t>Leche maternizada</t>
  </si>
  <si>
    <t>Leche entera liquida</t>
  </si>
  <si>
    <t>Leche descremada liquida</t>
  </si>
  <si>
    <t>Aruba</t>
  </si>
  <si>
    <t>Leche entera en polvo</t>
  </si>
  <si>
    <t>Granada</t>
  </si>
  <si>
    <t>grenada</t>
  </si>
  <si>
    <t>Leche evaporada</t>
  </si>
  <si>
    <t>Pierna</t>
  </si>
  <si>
    <t>Mortadela</t>
  </si>
  <si>
    <t>Jamon</t>
  </si>
  <si>
    <t>Salami</t>
  </si>
  <si>
    <t>Lomo</t>
  </si>
  <si>
    <t>Salchichas</t>
  </si>
  <si>
    <t>Piel</t>
  </si>
  <si>
    <t>Semicurtidas o semicuradas</t>
  </si>
  <si>
    <t>Macao</t>
  </si>
  <si>
    <t>turkia</t>
  </si>
  <si>
    <t>Curtidas o curadas</t>
  </si>
  <si>
    <t>Islas Turcas y Caicos</t>
  </si>
  <si>
    <t>Embutidos Variados</t>
  </si>
  <si>
    <t>Muslos</t>
  </si>
  <si>
    <t>Caldo de pollo</t>
  </si>
  <si>
    <t>Sazones</t>
  </si>
  <si>
    <t>Sopa</t>
  </si>
  <si>
    <t>Dulce de Mani</t>
  </si>
  <si>
    <t>Dulce de coco</t>
  </si>
  <si>
    <t>Surinam</t>
  </si>
  <si>
    <t>Dulce de Naranja</t>
  </si>
  <si>
    <t>Dulce de Ajonjoli</t>
  </si>
  <si>
    <t>Bebida nutritiva</t>
  </si>
  <si>
    <t>Cubitos de pollo</t>
  </si>
  <si>
    <t>Cubitos de ajo</t>
  </si>
  <si>
    <t>Caldo de jamon</t>
  </si>
  <si>
    <t>Guayana Francesa</t>
  </si>
  <si>
    <t>Alimento para perros</t>
  </si>
  <si>
    <t>Bonaire</t>
  </si>
  <si>
    <t>Alimento para pollo</t>
  </si>
  <si>
    <t>Alimento para cerdo</t>
  </si>
  <si>
    <t>Alimento para caballos</t>
  </si>
  <si>
    <t>Pienso porcino</t>
  </si>
  <si>
    <t>Consignatario</t>
  </si>
  <si>
    <t>Unidades</t>
  </si>
  <si>
    <t>Presentacion</t>
  </si>
  <si>
    <t>Abelardo de Gracia Scanapieco</t>
  </si>
  <si>
    <t>Vacuna Pestiffa</t>
  </si>
  <si>
    <t>Frascos de 5 dosis</t>
  </si>
  <si>
    <t>Asociación de Pequeños Productores Avícolas Moca-Licey (APPROAMOLI)</t>
  </si>
  <si>
    <t>Premezcla de reproductoras pesadas</t>
  </si>
  <si>
    <t>unidad expresada en lbs</t>
  </si>
  <si>
    <t>Premezcla pollo engorde</t>
  </si>
  <si>
    <t>Dex Ibérica Dominicana, S. A.</t>
  </si>
  <si>
    <t>DOXI -10</t>
  </si>
  <si>
    <t>1lt</t>
  </si>
  <si>
    <t>Filipinas</t>
  </si>
  <si>
    <t>ENRODEX</t>
  </si>
  <si>
    <t>FORMULA 100</t>
  </si>
  <si>
    <t>MICOFUNG</t>
  </si>
  <si>
    <t>fundas de 25kg</t>
  </si>
  <si>
    <t>Toxidex</t>
  </si>
  <si>
    <t>Miguel Rodriguez</t>
  </si>
  <si>
    <t>Alimento para caninos</t>
  </si>
  <si>
    <t>Fundas de 50 Kg</t>
  </si>
  <si>
    <t>Nucleo de Pollo de Engorde</t>
  </si>
  <si>
    <t>muestras de 250gr</t>
  </si>
  <si>
    <t>Premezcla de Postura de Reproductora Pesada</t>
  </si>
  <si>
    <t>muestras de 750gr</t>
  </si>
  <si>
    <t>Premezcla Pollo Engorde</t>
  </si>
  <si>
    <t>Bayer Dominicana, S. A.</t>
  </si>
  <si>
    <t>BAYCOX SOLUCIÓN 2,5%</t>
  </si>
  <si>
    <t>1LT</t>
  </si>
  <si>
    <t>Bayticol Pour On</t>
  </si>
  <si>
    <t>1 Litro</t>
  </si>
  <si>
    <t>Carlos Alberto Arbelo</t>
  </si>
  <si>
    <t>Alimentos para Caballos</t>
  </si>
  <si>
    <t>Bultos de 50 Lbs</t>
  </si>
  <si>
    <t>Farmaceutica AgroVeterinaria (FAGROVET)</t>
  </si>
  <si>
    <t>ACEITE DE HIGADO DE BACALAO</t>
  </si>
  <si>
    <t>Frascos de  500 ampollas.</t>
  </si>
  <si>
    <t>ADRE-NALINA - TONICO EQUINA.</t>
  </si>
  <si>
    <t>Frascos de 8 onz</t>
  </si>
  <si>
    <t>Frascos de 1 litro</t>
  </si>
  <si>
    <t>litros</t>
  </si>
  <si>
    <t>CALCIO NATIVO MAGNESIO GALLO FUERTE</t>
  </si>
  <si>
    <t>Frascos de 500 Tabletas</t>
  </si>
  <si>
    <t>COMPLEJO VITAMINICO GALLO FUERTE</t>
  </si>
  <si>
    <t>frascos de 500 tab</t>
  </si>
  <si>
    <t>Frascos de 100 Tabletas</t>
  </si>
  <si>
    <t>ELECTROLITOS CON VITAMINAS EXCELENCIA</t>
  </si>
  <si>
    <t>cubetas de 3 libras</t>
  </si>
  <si>
    <t>MULTIVITAMINICO GALLO FUERTE</t>
  </si>
  <si>
    <t>Cajas con 9 Bister c/u</t>
  </si>
  <si>
    <t>MULTIVITAMINICO VITALITY</t>
  </si>
  <si>
    <t>Pangamax B 15</t>
  </si>
  <si>
    <t>100tab</t>
  </si>
  <si>
    <t>Pangamine</t>
  </si>
  <si>
    <t>Frasco de 500 tabletas</t>
  </si>
  <si>
    <t>Shampoo</t>
  </si>
  <si>
    <t>Litros</t>
  </si>
  <si>
    <t>Shampoo Azul</t>
  </si>
  <si>
    <t>Shampoo citronella</t>
  </si>
  <si>
    <t>Shampoo Manzana</t>
  </si>
  <si>
    <t>Vitadec</t>
  </si>
  <si>
    <t>VITAMINA B12 GALLO FUERTE</t>
  </si>
  <si>
    <t>frascos de 100 tab</t>
  </si>
  <si>
    <t>VITAMINA K GALLO FUERTE</t>
  </si>
  <si>
    <t>Nucleos y Premezclas, S. A. (NUPRESA)</t>
  </si>
  <si>
    <t>FLORVET LIQUIDO</t>
  </si>
  <si>
    <t>Bolsas de 25Kg.</t>
  </si>
  <si>
    <t>NUPREMIX 7</t>
  </si>
  <si>
    <t>NUPREMIX CERDOS.</t>
  </si>
  <si>
    <t>NUPREMIX GALLINAS.</t>
  </si>
  <si>
    <t>NUPREMIX POLLOS.</t>
  </si>
  <si>
    <t>Sonapec, C. A.</t>
  </si>
  <si>
    <t>Clorudo de Colina</t>
  </si>
  <si>
    <t>bolsas de 25 Kilos</t>
  </si>
  <si>
    <t>FLORDOX</t>
  </si>
  <si>
    <t>TYLODEX</t>
  </si>
  <si>
    <t>1kg</t>
  </si>
  <si>
    <t>TYLOVITAL</t>
  </si>
  <si>
    <t>8onz</t>
  </si>
  <si>
    <t>lts</t>
  </si>
  <si>
    <t>100 tabletas</t>
  </si>
  <si>
    <t>Sobres de 100 g. Tarros de 1 kg.  Cubetas de 3 libras.</t>
  </si>
  <si>
    <t>LEVADURA COMBINACION B - TABLETAS</t>
  </si>
  <si>
    <t>Frascos de 100 y 600 tabletas.</t>
  </si>
  <si>
    <t>100 tab</t>
  </si>
  <si>
    <t>Shampoo Coco</t>
  </si>
  <si>
    <t>SUPER B GALLO FUERTE</t>
  </si>
  <si>
    <t>TONICO GALLO - FUERTE ORAL</t>
  </si>
  <si>
    <t>Frascos gotero 60ml.</t>
  </si>
  <si>
    <t>LAYER PREMIX - 2937</t>
  </si>
  <si>
    <t>fundas</t>
  </si>
  <si>
    <t>Producto</t>
  </si>
  <si>
    <t>Consolidado de Exportaciones de Carne de Res del Año 2013</t>
  </si>
  <si>
    <t>Consolidado General de Exportaciones del Año 2013</t>
  </si>
  <si>
    <t>Consolidado de Exportaciones de Lacteo del Año 2013</t>
  </si>
  <si>
    <t>Consolidado de Exportaciones de Leche del Año 2013</t>
  </si>
  <si>
    <t>Consolidado de Exportaciones de Carne de Cerdo del Año 2013</t>
  </si>
  <si>
    <t>Consolidado de Exportaciones de Carne de Pavo del Año 2013</t>
  </si>
  <si>
    <t>Consolidado de Exportaciones de Carne Caprino del Año 2013</t>
  </si>
  <si>
    <t>Consolidado de Exportaciones de Pieles del Año 2013</t>
  </si>
  <si>
    <t>Consolidado de Exportaciones de Embutidos del Año 2013</t>
  </si>
  <si>
    <t>Consolidado de Exportaciones de Carne de Pollo del Año 2013</t>
  </si>
  <si>
    <t>Consolidado de Exportaciones de Mercancia de Otro Origen del Año 2013</t>
  </si>
  <si>
    <t>Consolidado de Exportaciones de Huevos del Año 2013</t>
  </si>
  <si>
    <t>Consolidado de Exportaciones de Huevos Fertiles del Año 2013</t>
  </si>
  <si>
    <t>Consolidado de Exportaciones de Alimento para animales del Año 2013</t>
  </si>
  <si>
    <t>Consolidado de Exportaciones de Productos veterinarios del Año 2013</t>
  </si>
  <si>
    <t xml:space="preserve">*Otro Carnico = Aquellos cortes que no son especificos  </t>
  </si>
  <si>
    <t>Octubre</t>
  </si>
  <si>
    <t>Osobuco de Ternera</t>
  </si>
  <si>
    <t>Cortes especiales</t>
  </si>
  <si>
    <t>Miembro</t>
  </si>
  <si>
    <t>Mondongo</t>
  </si>
  <si>
    <t>Panceta</t>
  </si>
  <si>
    <t>Antigua y Barbuda</t>
  </si>
  <si>
    <t>Chuleta</t>
  </si>
  <si>
    <t>España</t>
  </si>
  <si>
    <t>Origen Vegetal</t>
  </si>
  <si>
    <t>Alimento Vacalechera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</si>
</sst>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139">
    <xf numFmtId="0" fontId="0" fillId="0" borderId="0" xfId="0"/>
    <xf numFmtId="43" fontId="6" fillId="0" borderId="0" xfId="1" applyFont="1"/>
    <xf numFmtId="0" fontId="2" fillId="2" borderId="1" xfId="6" applyFont="1" applyFill="1" applyBorder="1" applyAlignment="1">
      <alignment horizontal="center"/>
    </xf>
    <xf numFmtId="0" fontId="2" fillId="2" borderId="2" xfId="6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6" fillId="0" borderId="0" xfId="1" applyNumberFormat="1" applyFont="1"/>
    <xf numFmtId="0" fontId="2" fillId="2" borderId="5" xfId="6" applyFont="1" applyFill="1" applyBorder="1" applyAlignment="1">
      <alignment horizontal="center"/>
    </xf>
    <xf numFmtId="0" fontId="2" fillId="2" borderId="6" xfId="6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6" fillId="0" borderId="8" xfId="1" applyNumberFormat="1" applyFont="1" applyBorder="1"/>
    <xf numFmtId="0" fontId="0" fillId="0" borderId="9" xfId="0" applyBorder="1"/>
    <xf numFmtId="164" fontId="6" fillId="0" borderId="9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0" xfId="0" applyBorder="1"/>
    <xf numFmtId="164" fontId="6" fillId="0" borderId="10" xfId="1" applyNumberFormat="1" applyFont="1" applyBorder="1"/>
    <xf numFmtId="0" fontId="7" fillId="4" borderId="4" xfId="0" applyFont="1" applyFill="1" applyBorder="1"/>
    <xf numFmtId="43" fontId="7" fillId="4" borderId="4" xfId="1" applyFont="1" applyFill="1" applyBorder="1"/>
    <xf numFmtId="164" fontId="7" fillId="4" borderId="4" xfId="1" applyNumberFormat="1" applyFont="1" applyFill="1" applyBorder="1"/>
    <xf numFmtId="164" fontId="9" fillId="4" borderId="14" xfId="1" applyNumberFormat="1" applyFont="1" applyFill="1" applyBorder="1"/>
    <xf numFmtId="43" fontId="9" fillId="4" borderId="14" xfId="1" applyFont="1" applyFill="1" applyBorder="1"/>
    <xf numFmtId="0" fontId="2" fillId="3" borderId="14" xfId="5" applyFont="1" applyFill="1" applyBorder="1" applyAlignment="1">
      <alignment wrapText="1"/>
    </xf>
    <xf numFmtId="43" fontId="7" fillId="3" borderId="14" xfId="1" applyFont="1" applyFill="1" applyBorder="1"/>
    <xf numFmtId="164" fontId="7" fillId="3" borderId="14" xfId="1" applyNumberFormat="1" applyFont="1" applyFill="1" applyBorder="1"/>
    <xf numFmtId="164" fontId="1" fillId="0" borderId="11" xfId="1" applyNumberFormat="1" applyFont="1" applyFill="1" applyBorder="1" applyAlignment="1">
      <alignment horizontal="right" wrapText="1"/>
    </xf>
    <xf numFmtId="164" fontId="1" fillId="0" borderId="8" xfId="1" applyNumberFormat="1" applyFont="1" applyFill="1" applyBorder="1" applyAlignment="1">
      <alignment horizontal="right" wrapText="1"/>
    </xf>
    <xf numFmtId="164" fontId="1" fillId="0" borderId="15" xfId="1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horizontal="right" wrapText="1"/>
    </xf>
    <xf numFmtId="43" fontId="1" fillId="0" borderId="8" xfId="1" applyFont="1" applyFill="1" applyBorder="1" applyAlignment="1">
      <alignment horizontal="right" wrapText="1"/>
    </xf>
    <xf numFmtId="43" fontId="1" fillId="0" borderId="15" xfId="1" applyFont="1" applyFill="1" applyBorder="1" applyAlignment="1">
      <alignment horizontal="right" wrapText="1"/>
    </xf>
    <xf numFmtId="0" fontId="2" fillId="3" borderId="4" xfId="5" applyFont="1" applyFill="1" applyBorder="1" applyAlignment="1">
      <alignment wrapText="1"/>
    </xf>
    <xf numFmtId="43" fontId="7" fillId="3" borderId="4" xfId="1" applyFont="1" applyFill="1" applyBorder="1"/>
    <xf numFmtId="164" fontId="2" fillId="2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/>
    <xf numFmtId="0" fontId="1" fillId="0" borderId="8" xfId="2" applyFont="1" applyFill="1" applyBorder="1" applyAlignment="1">
      <alignment wrapText="1"/>
    </xf>
    <xf numFmtId="0" fontId="1" fillId="0" borderId="15" xfId="2" applyFont="1" applyFill="1" applyBorder="1" applyAlignment="1">
      <alignment wrapText="1"/>
    </xf>
    <xf numFmtId="43" fontId="5" fillId="0" borderId="8" xfId="1" applyFont="1" applyFill="1" applyBorder="1" applyAlignment="1">
      <alignment wrapText="1"/>
    </xf>
    <xf numFmtId="43" fontId="5" fillId="0" borderId="11" xfId="1" applyFont="1" applyFill="1" applyBorder="1" applyAlignment="1">
      <alignment horizontal="right" wrapText="1"/>
    </xf>
    <xf numFmtId="164" fontId="5" fillId="0" borderId="11" xfId="1" applyNumberFormat="1" applyFont="1" applyFill="1" applyBorder="1" applyAlignment="1">
      <alignment horizontal="right" wrapText="1"/>
    </xf>
    <xf numFmtId="164" fontId="6" fillId="0" borderId="8" xfId="1" applyNumberFormat="1" applyFont="1" applyBorder="1"/>
    <xf numFmtId="0" fontId="1" fillId="0" borderId="13" xfId="4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164" fontId="1" fillId="0" borderId="9" xfId="1" applyNumberFormat="1" applyFont="1" applyFill="1" applyBorder="1" applyAlignment="1">
      <alignment horizontal="right" wrapText="1"/>
    </xf>
    <xf numFmtId="43" fontId="1" fillId="0" borderId="9" xfId="1" applyFont="1" applyFill="1" applyBorder="1" applyAlignment="1">
      <alignment horizontal="right" wrapText="1"/>
    </xf>
    <xf numFmtId="164" fontId="5" fillId="0" borderId="8" xfId="1" applyNumberFormat="1" applyFont="1" applyFill="1" applyBorder="1" applyAlignment="1">
      <alignment horizontal="right" wrapText="1"/>
    </xf>
    <xf numFmtId="43" fontId="5" fillId="0" borderId="8" xfId="1" applyFont="1" applyFill="1" applyBorder="1" applyAlignment="1">
      <alignment horizontal="right" wrapText="1"/>
    </xf>
    <xf numFmtId="43" fontId="5" fillId="0" borderId="11" xfId="1" applyFont="1" applyFill="1" applyBorder="1" applyAlignment="1">
      <alignment wrapText="1"/>
    </xf>
    <xf numFmtId="43" fontId="5" fillId="0" borderId="13" xfId="1" applyFont="1" applyFill="1" applyBorder="1" applyAlignment="1">
      <alignment wrapText="1"/>
    </xf>
    <xf numFmtId="164" fontId="5" fillId="0" borderId="13" xfId="1" applyNumberFormat="1" applyFont="1" applyFill="1" applyBorder="1" applyAlignment="1">
      <alignment horizontal="right" wrapText="1"/>
    </xf>
    <xf numFmtId="43" fontId="5" fillId="0" borderId="13" xfId="1" applyFont="1" applyFill="1" applyBorder="1" applyAlignment="1">
      <alignment horizontal="right" wrapText="1"/>
    </xf>
    <xf numFmtId="43" fontId="5" fillId="0" borderId="10" xfId="1" applyFont="1" applyFill="1" applyBorder="1" applyAlignment="1">
      <alignment wrapText="1"/>
    </xf>
    <xf numFmtId="164" fontId="5" fillId="0" borderId="10" xfId="1" applyNumberFormat="1" applyFont="1" applyFill="1" applyBorder="1" applyAlignment="1">
      <alignment horizontal="right" wrapText="1"/>
    </xf>
    <xf numFmtId="43" fontId="5" fillId="0" borderId="10" xfId="1" applyFont="1" applyFill="1" applyBorder="1" applyAlignment="1">
      <alignment horizontal="right" wrapText="1"/>
    </xf>
    <xf numFmtId="43" fontId="5" fillId="0" borderId="9" xfId="1" applyFont="1" applyFill="1" applyBorder="1" applyAlignment="1">
      <alignment wrapText="1"/>
    </xf>
    <xf numFmtId="164" fontId="5" fillId="0" borderId="9" xfId="1" applyNumberFormat="1" applyFont="1" applyFill="1" applyBorder="1" applyAlignment="1">
      <alignment horizontal="right" wrapText="1"/>
    </xf>
    <xf numFmtId="43" fontId="5" fillId="0" borderId="9" xfId="1" applyFont="1" applyFill="1" applyBorder="1" applyAlignment="1">
      <alignment horizontal="right" wrapText="1"/>
    </xf>
    <xf numFmtId="0" fontId="5" fillId="0" borderId="11" xfId="11" applyFont="1" applyFill="1" applyBorder="1" applyAlignment="1">
      <alignment wrapText="1"/>
    </xf>
    <xf numFmtId="0" fontId="5" fillId="0" borderId="8" xfId="11" applyFont="1" applyFill="1" applyBorder="1" applyAlignment="1">
      <alignment wrapText="1"/>
    </xf>
    <xf numFmtId="0" fontId="5" fillId="0" borderId="13" xfId="11" applyFont="1" applyFill="1" applyBorder="1" applyAlignment="1">
      <alignment wrapText="1"/>
    </xf>
    <xf numFmtId="0" fontId="5" fillId="0" borderId="9" xfId="11" applyFont="1" applyFill="1" applyBorder="1" applyAlignment="1">
      <alignment wrapText="1"/>
    </xf>
    <xf numFmtId="43" fontId="5" fillId="0" borderId="12" xfId="1" applyFont="1" applyFill="1" applyBorder="1" applyAlignment="1">
      <alignment wrapText="1"/>
    </xf>
    <xf numFmtId="164" fontId="5" fillId="0" borderId="12" xfId="1" applyNumberFormat="1" applyFont="1" applyFill="1" applyBorder="1" applyAlignment="1">
      <alignment horizontal="right" wrapText="1"/>
    </xf>
    <xf numFmtId="43" fontId="5" fillId="0" borderId="12" xfId="1" applyFont="1" applyFill="1" applyBorder="1" applyAlignment="1">
      <alignment horizontal="right" wrapText="1"/>
    </xf>
    <xf numFmtId="0" fontId="1" fillId="0" borderId="4" xfId="8" applyFont="1" applyFill="1" applyBorder="1" applyAlignment="1">
      <alignment wrapText="1"/>
    </xf>
    <xf numFmtId="164" fontId="1" fillId="0" borderId="4" xfId="1" applyNumberFormat="1" applyFont="1" applyFill="1" applyBorder="1" applyAlignment="1">
      <alignment horizontal="right" wrapText="1"/>
    </xf>
    <xf numFmtId="43" fontId="1" fillId="0" borderId="4" xfId="1" applyFont="1" applyFill="1" applyBorder="1" applyAlignment="1">
      <alignment horizontal="right" wrapText="1"/>
    </xf>
    <xf numFmtId="164" fontId="9" fillId="4" borderId="4" xfId="1" applyNumberFormat="1" applyFont="1" applyFill="1" applyBorder="1"/>
    <xf numFmtId="43" fontId="9" fillId="4" borderId="4" xfId="1" applyFont="1" applyFill="1" applyBorder="1"/>
    <xf numFmtId="0" fontId="1" fillId="0" borderId="20" xfId="9" applyFont="1" applyFill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0" fontId="1" fillId="0" borderId="21" xfId="9" applyFont="1" applyFill="1" applyBorder="1" applyAlignment="1">
      <alignment wrapText="1"/>
    </xf>
    <xf numFmtId="164" fontId="1" fillId="0" borderId="21" xfId="1" applyNumberFormat="1" applyFont="1" applyFill="1" applyBorder="1" applyAlignment="1">
      <alignment horizontal="right" wrapText="1"/>
    </xf>
    <xf numFmtId="43" fontId="1" fillId="0" borderId="21" xfId="1" applyFont="1" applyFill="1" applyBorder="1" applyAlignment="1">
      <alignment horizontal="right" wrapText="1"/>
    </xf>
    <xf numFmtId="0" fontId="1" fillId="0" borderId="22" xfId="9" applyFont="1" applyFill="1" applyBorder="1" applyAlignment="1">
      <alignment wrapText="1"/>
    </xf>
    <xf numFmtId="164" fontId="1" fillId="0" borderId="22" xfId="1" applyNumberFormat="1" applyFont="1" applyFill="1" applyBorder="1" applyAlignment="1">
      <alignment horizontal="right" wrapText="1"/>
    </xf>
    <xf numFmtId="43" fontId="1" fillId="0" borderId="22" xfId="1" applyFont="1" applyFill="1" applyBorder="1" applyAlignment="1">
      <alignment horizontal="right" wrapText="1"/>
    </xf>
    <xf numFmtId="0" fontId="1" fillId="0" borderId="23" xfId="9" applyFont="1" applyFill="1" applyBorder="1" applyAlignment="1">
      <alignment wrapText="1"/>
    </xf>
    <xf numFmtId="164" fontId="1" fillId="0" borderId="23" xfId="1" applyNumberFormat="1" applyFont="1" applyFill="1" applyBorder="1" applyAlignment="1">
      <alignment horizontal="right" wrapText="1"/>
    </xf>
    <xf numFmtId="43" fontId="1" fillId="0" borderId="23" xfId="1" applyFont="1" applyFill="1" applyBorder="1" applyAlignment="1">
      <alignment horizontal="right" wrapText="1"/>
    </xf>
    <xf numFmtId="0" fontId="1" fillId="0" borderId="24" xfId="9" applyFont="1" applyFill="1" applyBorder="1" applyAlignment="1">
      <alignment wrapText="1"/>
    </xf>
    <xf numFmtId="164" fontId="1" fillId="0" borderId="24" xfId="1" applyNumberFormat="1" applyFont="1" applyFill="1" applyBorder="1" applyAlignment="1">
      <alignment horizontal="right" wrapText="1"/>
    </xf>
    <xf numFmtId="43" fontId="1" fillId="0" borderId="24" xfId="1" applyFont="1" applyFill="1" applyBorder="1" applyAlignment="1">
      <alignment horizontal="right" wrapText="1"/>
    </xf>
    <xf numFmtId="0" fontId="2" fillId="3" borderId="25" xfId="5" applyFont="1" applyFill="1" applyBorder="1" applyAlignment="1">
      <alignment wrapText="1"/>
    </xf>
    <xf numFmtId="164" fontId="7" fillId="3" borderId="26" xfId="1" applyNumberFormat="1" applyFont="1" applyFill="1" applyBorder="1"/>
    <xf numFmtId="43" fontId="7" fillId="3" borderId="27" xfId="1" applyFont="1" applyFill="1" applyBorder="1"/>
    <xf numFmtId="0" fontId="1" fillId="0" borderId="12" xfId="4" applyFont="1" applyFill="1" applyBorder="1" applyAlignment="1">
      <alignment wrapText="1"/>
    </xf>
    <xf numFmtId="164" fontId="1" fillId="0" borderId="12" xfId="1" applyNumberFormat="1" applyFont="1" applyFill="1" applyBorder="1" applyAlignment="1">
      <alignment horizontal="right" wrapText="1"/>
    </xf>
    <xf numFmtId="43" fontId="1" fillId="0" borderId="12" xfId="1" applyFont="1" applyFill="1" applyBorder="1" applyAlignment="1">
      <alignment horizontal="right" wrapText="1"/>
    </xf>
    <xf numFmtId="0" fontId="1" fillId="0" borderId="9" xfId="4" applyFont="1" applyFill="1" applyBorder="1" applyAlignment="1">
      <alignment wrapText="1"/>
    </xf>
    <xf numFmtId="0" fontId="1" fillId="0" borderId="10" xfId="4" applyFont="1" applyFill="1" applyBorder="1" applyAlignment="1">
      <alignment wrapText="1"/>
    </xf>
    <xf numFmtId="164" fontId="1" fillId="0" borderId="10" xfId="1" applyNumberFormat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1" fillId="0" borderId="11" xfId="7" applyFont="1" applyFill="1" applyBorder="1" applyAlignment="1">
      <alignment wrapText="1"/>
    </xf>
    <xf numFmtId="0" fontId="1" fillId="0" borderId="28" xfId="7" applyFont="1" applyFill="1" applyBorder="1" applyAlignment="1">
      <alignment wrapText="1"/>
    </xf>
    <xf numFmtId="164" fontId="1" fillId="0" borderId="28" xfId="1" applyNumberFormat="1" applyFont="1" applyFill="1" applyBorder="1" applyAlignment="1">
      <alignment horizontal="right" wrapText="1"/>
    </xf>
    <xf numFmtId="43" fontId="1" fillId="0" borderId="28" xfId="1" applyFont="1" applyFill="1" applyBorder="1" applyAlignment="1">
      <alignment horizontal="right" wrapText="1"/>
    </xf>
    <xf numFmtId="0" fontId="1" fillId="0" borderId="29" xfId="7" applyFont="1" applyFill="1" applyBorder="1" applyAlignment="1">
      <alignment wrapText="1"/>
    </xf>
    <xf numFmtId="164" fontId="1" fillId="0" borderId="29" xfId="1" applyNumberFormat="1" applyFont="1" applyFill="1" applyBorder="1" applyAlignment="1">
      <alignment horizontal="right" wrapText="1"/>
    </xf>
    <xf numFmtId="43" fontId="1" fillId="0" borderId="29" xfId="1" applyFont="1" applyFill="1" applyBorder="1" applyAlignment="1">
      <alignment horizontal="right" wrapText="1"/>
    </xf>
    <xf numFmtId="0" fontId="1" fillId="0" borderId="12" xfId="2" applyFont="1" applyFill="1" applyBorder="1" applyAlignment="1">
      <alignment wrapText="1"/>
    </xf>
    <xf numFmtId="0" fontId="1" fillId="0" borderId="9" xfId="2" applyFont="1" applyFill="1" applyBorder="1" applyAlignment="1">
      <alignment wrapText="1"/>
    </xf>
    <xf numFmtId="0" fontId="1" fillId="0" borderId="13" xfId="2" applyFont="1" applyFill="1" applyBorder="1" applyAlignment="1">
      <alignment wrapText="1"/>
    </xf>
    <xf numFmtId="0" fontId="1" fillId="0" borderId="10" xfId="2" applyFont="1" applyFill="1" applyBorder="1" applyAlignment="1">
      <alignment wrapText="1"/>
    </xf>
    <xf numFmtId="0" fontId="1" fillId="0" borderId="30" xfId="12" applyFont="1" applyFill="1" applyBorder="1" applyAlignment="1">
      <alignment wrapText="1"/>
    </xf>
    <xf numFmtId="164" fontId="1" fillId="0" borderId="30" xfId="1" applyNumberFormat="1" applyFont="1" applyFill="1" applyBorder="1" applyAlignment="1">
      <alignment horizontal="right" wrapText="1"/>
    </xf>
    <xf numFmtId="43" fontId="1" fillId="0" borderId="30" xfId="1" applyFont="1" applyFill="1" applyBorder="1" applyAlignment="1">
      <alignment horizontal="right" wrapText="1"/>
    </xf>
    <xf numFmtId="0" fontId="1" fillId="0" borderId="31" xfId="12" applyFont="1" applyFill="1" applyBorder="1" applyAlignment="1">
      <alignment wrapText="1"/>
    </xf>
    <xf numFmtId="164" fontId="1" fillId="0" borderId="31" xfId="1" applyNumberFormat="1" applyFont="1" applyFill="1" applyBorder="1" applyAlignment="1">
      <alignment horizontal="right" wrapText="1"/>
    </xf>
    <xf numFmtId="43" fontId="1" fillId="0" borderId="31" xfId="1" applyFont="1" applyFill="1" applyBorder="1" applyAlignment="1">
      <alignment horizontal="right" wrapText="1"/>
    </xf>
    <xf numFmtId="0" fontId="2" fillId="2" borderId="14" xfId="6" applyFont="1" applyFill="1" applyBorder="1" applyAlignment="1">
      <alignment horizontal="center"/>
    </xf>
    <xf numFmtId="0" fontId="2" fillId="2" borderId="14" xfId="1" applyNumberFormat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0" fontId="1" fillId="0" borderId="11" xfId="3" applyFont="1" applyFill="1" applyBorder="1" applyAlignment="1">
      <alignment wrapText="1"/>
    </xf>
    <xf numFmtId="0" fontId="1" fillId="0" borderId="8" xfId="3" applyFont="1" applyFill="1" applyBorder="1" applyAlignment="1">
      <alignment wrapText="1"/>
    </xf>
    <xf numFmtId="0" fontId="1" fillId="0" borderId="15" xfId="3" applyFont="1" applyFill="1" applyBorder="1" applyAlignment="1">
      <alignment wrapText="1"/>
    </xf>
    <xf numFmtId="0" fontId="1" fillId="0" borderId="13" xfId="3" applyFont="1" applyFill="1" applyBorder="1" applyAlignment="1">
      <alignment wrapText="1"/>
    </xf>
    <xf numFmtId="0" fontId="1" fillId="0" borderId="9" xfId="3" applyFont="1" applyFill="1" applyBorder="1" applyAlignment="1">
      <alignment wrapText="1"/>
    </xf>
    <xf numFmtId="43" fontId="3" fillId="0" borderId="13" xfId="1" applyFont="1" applyBorder="1"/>
    <xf numFmtId="0" fontId="1" fillId="0" borderId="4" xfId="10" applyFont="1" applyFill="1" applyBorder="1" applyAlignment="1">
      <alignment wrapText="1"/>
    </xf>
    <xf numFmtId="0" fontId="1" fillId="0" borderId="4" xfId="10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16" xfId="6" applyFont="1" applyFill="1" applyBorder="1" applyAlignment="1">
      <alignment horizontal="center"/>
    </xf>
    <xf numFmtId="0" fontId="2" fillId="2" borderId="17" xfId="6" applyFont="1" applyFill="1" applyBorder="1" applyAlignment="1">
      <alignment horizontal="center"/>
    </xf>
    <xf numFmtId="0" fontId="2" fillId="2" borderId="18" xfId="6" applyFont="1" applyFill="1" applyBorder="1" applyAlignment="1">
      <alignment horizontal="center"/>
    </xf>
    <xf numFmtId="0" fontId="0" fillId="0" borderId="36" xfId="0" applyBorder="1" applyAlignment="1">
      <alignment horizontal="left"/>
    </xf>
    <xf numFmtId="0" fontId="13" fillId="0" borderId="0" xfId="0" applyFont="1" applyAlignment="1">
      <alignment horizontal="center"/>
    </xf>
    <xf numFmtId="0" fontId="2" fillId="2" borderId="19" xfId="6" applyFont="1" applyFill="1" applyBorder="1" applyAlignment="1">
      <alignment horizontal="center"/>
    </xf>
    <xf numFmtId="0" fontId="2" fillId="2" borderId="32" xfId="6" applyFont="1" applyFill="1" applyBorder="1" applyAlignment="1">
      <alignment horizontal="center"/>
    </xf>
    <xf numFmtId="0" fontId="2" fillId="2" borderId="33" xfId="6" applyFont="1" applyFill="1" applyBorder="1" applyAlignment="1">
      <alignment horizontal="center"/>
    </xf>
    <xf numFmtId="0" fontId="2" fillId="2" borderId="34" xfId="6" applyFont="1" applyFill="1" applyBorder="1" applyAlignment="1">
      <alignment horizontal="center"/>
    </xf>
    <xf numFmtId="0" fontId="13" fillId="0" borderId="35" xfId="0" applyFont="1" applyBorder="1" applyAlignment="1">
      <alignment horizontal="center"/>
    </xf>
  </cellXfs>
  <cellStyles count="13">
    <cellStyle name="Millares" xfId="1" builtinId="3"/>
    <cellStyle name="Normal" xfId="0" builtinId="0"/>
    <cellStyle name="Normal_Alimento animal" xfId="2"/>
    <cellStyle name="Normal_Bovino Lacteo" xfId="3"/>
    <cellStyle name="Normal_Embutidos" xfId="4"/>
    <cellStyle name="Normal_Hoja1" xfId="12"/>
    <cellStyle name="Normal_Hoja14" xfId="5"/>
    <cellStyle name="Normal_Hoja5" xfId="6"/>
    <cellStyle name="Normal_Leche_1" xfId="11"/>
    <cellStyle name="Normal_Otro Origen" xfId="7"/>
    <cellStyle name="Normal_Pavo" xfId="8"/>
    <cellStyle name="Normal_Pieles" xfId="9"/>
    <cellStyle name="Normal_Pollo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1000125</xdr:colOff>
      <xdr:row>4</xdr:row>
      <xdr:rowOff>161925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7825" y="9525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0</xdr:row>
      <xdr:rowOff>0</xdr:rowOff>
    </xdr:from>
    <xdr:to>
      <xdr:col>3</xdr:col>
      <xdr:colOff>904875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47625</xdr:rowOff>
    </xdr:from>
    <xdr:to>
      <xdr:col>4</xdr:col>
      <xdr:colOff>285750</xdr:colOff>
      <xdr:row>5</xdr:row>
      <xdr:rowOff>19050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47625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47625</xdr:rowOff>
    </xdr:from>
    <xdr:to>
      <xdr:col>3</xdr:col>
      <xdr:colOff>942975</xdr:colOff>
      <xdr:row>5</xdr:row>
      <xdr:rowOff>19050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47625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0</xdr:row>
      <xdr:rowOff>19050</xdr:rowOff>
    </xdr:from>
    <xdr:to>
      <xdr:col>3</xdr:col>
      <xdr:colOff>1162050</xdr:colOff>
      <xdr:row>4</xdr:row>
      <xdr:rowOff>180975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43275" y="19050"/>
          <a:ext cx="1057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800101</xdr:colOff>
      <xdr:row>0</xdr:row>
      <xdr:rowOff>66675</xdr:rowOff>
    </xdr:from>
    <xdr:to>
      <xdr:col>3</xdr:col>
      <xdr:colOff>2019301</xdr:colOff>
      <xdr:row>5</xdr:row>
      <xdr:rowOff>38100</xdr:rowOff>
    </xdr:to>
    <xdr:pic>
      <xdr:nvPicPr>
        <xdr:cNvPr id="110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05301" y="66675"/>
          <a:ext cx="12192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123825</xdr:rowOff>
    </xdr:from>
    <xdr:to>
      <xdr:col>3</xdr:col>
      <xdr:colOff>1000125</xdr:colOff>
      <xdr:row>5</xdr:row>
      <xdr:rowOff>9525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123825"/>
          <a:ext cx="8858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0</xdr:row>
      <xdr:rowOff>38100</xdr:rowOff>
    </xdr:from>
    <xdr:to>
      <xdr:col>4</xdr:col>
      <xdr:colOff>104774</xdr:colOff>
      <xdr:row>4</xdr:row>
      <xdr:rowOff>180975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8399" y="38100"/>
          <a:ext cx="923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76200</xdr:rowOff>
    </xdr:from>
    <xdr:to>
      <xdr:col>4</xdr:col>
      <xdr:colOff>76200</xdr:colOff>
      <xdr:row>5</xdr:row>
      <xdr:rowOff>0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76200"/>
          <a:ext cx="10096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66675</xdr:rowOff>
    </xdr:from>
    <xdr:to>
      <xdr:col>3</xdr:col>
      <xdr:colOff>904875</xdr:colOff>
      <xdr:row>5</xdr:row>
      <xdr:rowOff>9525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6667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0</xdr:row>
      <xdr:rowOff>66675</xdr:rowOff>
    </xdr:from>
    <xdr:to>
      <xdr:col>3</xdr:col>
      <xdr:colOff>733425</xdr:colOff>
      <xdr:row>5</xdr:row>
      <xdr:rowOff>9525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6667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57150</xdr:rowOff>
    </xdr:from>
    <xdr:to>
      <xdr:col>3</xdr:col>
      <xdr:colOff>1066800</xdr:colOff>
      <xdr:row>5</xdr:row>
      <xdr:rowOff>28575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5715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0</xdr:row>
      <xdr:rowOff>0</xdr:rowOff>
    </xdr:from>
    <xdr:to>
      <xdr:col>4</xdr:col>
      <xdr:colOff>85725</xdr:colOff>
      <xdr:row>4</xdr:row>
      <xdr:rowOff>161925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1325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abSelected="1" topLeftCell="A7" workbookViewId="0">
      <selection activeCell="E21" sqref="E21"/>
    </sheetView>
  </sheetViews>
  <sheetFormatPr baseColWidth="10" defaultRowHeight="1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>
      <c r="A1" s="14"/>
      <c r="B1"/>
      <c r="C1"/>
    </row>
    <row r="2" spans="1:3">
      <c r="B2"/>
      <c r="C2"/>
    </row>
    <row r="3" spans="1:3">
      <c r="B3"/>
      <c r="C3"/>
    </row>
    <row r="4" spans="1:3">
      <c r="B4"/>
      <c r="C4"/>
    </row>
    <row r="5" spans="1:3">
      <c r="B5"/>
      <c r="C5"/>
    </row>
    <row r="6" spans="1:3">
      <c r="A6" s="125" t="s">
        <v>42</v>
      </c>
      <c r="B6" s="125"/>
      <c r="C6" s="125"/>
    </row>
    <row r="7" spans="1:3" ht="23.25">
      <c r="A7" s="126" t="s">
        <v>43</v>
      </c>
      <c r="B7" s="126"/>
      <c r="C7" s="126"/>
    </row>
    <row r="8" spans="1:3" ht="22.5">
      <c r="A8" s="127" t="s">
        <v>44</v>
      </c>
      <c r="B8" s="127"/>
      <c r="C8" s="127"/>
    </row>
    <row r="9" spans="1:3" ht="16.5" thickBot="1">
      <c r="A9" s="128" t="s">
        <v>45</v>
      </c>
      <c r="B9" s="128"/>
      <c r="C9" s="128"/>
    </row>
    <row r="10" spans="1:3" ht="15.75" thickBot="1">
      <c r="A10" s="129" t="s">
        <v>236</v>
      </c>
      <c r="B10" s="130"/>
      <c r="C10" s="131"/>
    </row>
    <row r="11" spans="1:3" ht="15.75" thickBot="1">
      <c r="A11" s="2" t="s">
        <v>41</v>
      </c>
      <c r="B11" s="2" t="s">
        <v>35</v>
      </c>
      <c r="C11" s="2" t="s">
        <v>36</v>
      </c>
    </row>
    <row r="12" spans="1:3">
      <c r="A12" s="12" t="s">
        <v>37</v>
      </c>
      <c r="B12" s="13">
        <f>'Bovino Carnico'!F43</f>
        <v>125057.239112854</v>
      </c>
      <c r="C12" s="13">
        <f>'Bovino Carnico'!G43</f>
        <v>438747.55202484131</v>
      </c>
    </row>
    <row r="13" spans="1:3">
      <c r="A13" s="10" t="s">
        <v>38</v>
      </c>
      <c r="B13" s="11">
        <f>'Bovino Lacteo'!F135</f>
        <v>1069306.256550312</v>
      </c>
      <c r="C13" s="42">
        <f>'Bovino Lacteo'!G135</f>
        <v>2646425.6021575928</v>
      </c>
    </row>
    <row r="14" spans="1:3">
      <c r="A14" s="10" t="s">
        <v>16</v>
      </c>
      <c r="B14" s="11">
        <f>Leche!F87</f>
        <v>303194.60020446777</v>
      </c>
      <c r="C14" s="42">
        <f>Leche!G87</f>
        <v>2077753.5931091309</v>
      </c>
    </row>
    <row r="15" spans="1:3">
      <c r="A15" s="10" t="s">
        <v>39</v>
      </c>
      <c r="B15" s="11">
        <f>'Porcino Carnico'!F34</f>
        <v>206193.84864807129</v>
      </c>
      <c r="C15" s="42">
        <f>'Porcino Carnico'!G34</f>
        <v>287725.37994384766</v>
      </c>
    </row>
    <row r="16" spans="1:3">
      <c r="A16" s="10" t="s">
        <v>19</v>
      </c>
      <c r="B16" s="11">
        <f>Pavo!F18</f>
        <v>1029.5899772644043</v>
      </c>
      <c r="C16" s="42">
        <f>Pavo!G18</f>
        <v>5804</v>
      </c>
    </row>
    <row r="17" spans="1:3">
      <c r="A17" s="10" t="s">
        <v>17</v>
      </c>
      <c r="B17" s="11">
        <f>Caprino!F15</f>
        <v>0</v>
      </c>
      <c r="C17" s="42">
        <f>Caprino!G15</f>
        <v>0</v>
      </c>
    </row>
    <row r="18" spans="1:3">
      <c r="A18" s="10" t="s">
        <v>40</v>
      </c>
      <c r="B18" s="11">
        <f>Pieles!F93</f>
        <v>6164421.4222163409</v>
      </c>
      <c r="C18" s="42">
        <f>Pieles!G93</f>
        <v>8949210.0579223633</v>
      </c>
    </row>
    <row r="19" spans="1:3">
      <c r="A19" s="10" t="s">
        <v>28</v>
      </c>
      <c r="B19" s="11">
        <f>Embutidos!F34</f>
        <v>1006206.5690917969</v>
      </c>
      <c r="C19" s="42">
        <f>Embutidos!G34</f>
        <v>1661680.5751953125</v>
      </c>
    </row>
    <row r="20" spans="1:3">
      <c r="A20" s="10" t="s">
        <v>29</v>
      </c>
      <c r="B20" s="11">
        <f>Pollo!F14</f>
        <v>1367</v>
      </c>
      <c r="C20" s="42">
        <f>Pollo!G14</f>
        <v>5370</v>
      </c>
    </row>
    <row r="21" spans="1:3">
      <c r="A21" s="10" t="s">
        <v>27</v>
      </c>
      <c r="B21" s="11">
        <f>'Otro Origen'!F180</f>
        <v>12603243.370729446</v>
      </c>
      <c r="C21" s="42">
        <f>'Otro Origen'!G180</f>
        <v>27845816.454591751</v>
      </c>
    </row>
    <row r="22" spans="1:3">
      <c r="A22" s="12" t="s">
        <v>46</v>
      </c>
      <c r="B22" s="13">
        <f>Huevo!F12</f>
        <v>0</v>
      </c>
      <c r="C22" s="13">
        <f>Huevo!G12</f>
        <v>0</v>
      </c>
    </row>
    <row r="23" spans="1:3">
      <c r="A23" s="10" t="s">
        <v>47</v>
      </c>
      <c r="B23" s="11">
        <f>'Huevos Fertiles'!F12</f>
        <v>0</v>
      </c>
      <c r="C23" s="42">
        <f>'Huevos Fertiles'!G12</f>
        <v>0</v>
      </c>
    </row>
    <row r="24" spans="1:3">
      <c r="A24" s="10" t="s">
        <v>52</v>
      </c>
      <c r="B24" s="11">
        <f>'Alimento animal'!F45</f>
        <v>21833413.748123169</v>
      </c>
      <c r="C24" s="42">
        <f>'Alimento animal'!G45</f>
        <v>20465641.196411133</v>
      </c>
    </row>
    <row r="25" spans="1:3" ht="15.75" thickBot="1">
      <c r="A25" s="17" t="s">
        <v>50</v>
      </c>
      <c r="B25" s="18"/>
      <c r="C25" s="13">
        <f>'Pro Vet'!G67</f>
        <v>960270.55078125</v>
      </c>
    </row>
    <row r="26" spans="1:3" ht="15.75" thickBot="1">
      <c r="A26" s="19" t="s">
        <v>8</v>
      </c>
      <c r="B26" s="21">
        <f>SUM(B12:B25)</f>
        <v>43313433.644653723</v>
      </c>
      <c r="C26" s="20">
        <f>SUM(C12:C25)</f>
        <v>65344444.962137222</v>
      </c>
    </row>
  </sheetData>
  <mergeCells count="5">
    <mergeCell ref="A6:C6"/>
    <mergeCell ref="A7:C7"/>
    <mergeCell ref="A8:C8"/>
    <mergeCell ref="A9:C9"/>
    <mergeCell ref="A10:C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E11" sqref="E11"/>
    </sheetView>
  </sheetViews>
  <sheetFormatPr baseColWidth="10" defaultColWidth="30.85546875" defaultRowHeight="15"/>
  <cols>
    <col min="1" max="1" width="11.42578125" bestFit="1" customWidth="1"/>
    <col min="2" max="2" width="7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7.5703125" style="1" bestFit="1" customWidth="1"/>
    <col min="7" max="7" width="11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</row>
    <row r="7" spans="1:7" ht="23.25">
      <c r="A7" s="126" t="s">
        <v>43</v>
      </c>
      <c r="B7" s="126"/>
      <c r="C7" s="126"/>
      <c r="D7" s="126"/>
      <c r="E7" s="126"/>
      <c r="F7" s="126"/>
    </row>
    <row r="8" spans="1:7" ht="22.5">
      <c r="A8" s="127" t="s">
        <v>44</v>
      </c>
      <c r="B8" s="127"/>
      <c r="C8" s="127"/>
      <c r="D8" s="127"/>
      <c r="E8" s="127"/>
      <c r="F8" s="127"/>
    </row>
    <row r="9" spans="1:7" ht="20.25" thickBot="1">
      <c r="A9" s="133" t="s">
        <v>45</v>
      </c>
      <c r="B9" s="133"/>
      <c r="C9" s="133"/>
      <c r="D9" s="133"/>
      <c r="E9" s="133"/>
      <c r="F9" s="133"/>
    </row>
    <row r="10" spans="1:7" ht="15.75" thickBot="1">
      <c r="A10" s="129" t="s">
        <v>244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  <row r="12" spans="1:7" ht="15.75" thickBot="1">
      <c r="A12" s="123" t="s">
        <v>7</v>
      </c>
      <c r="B12" s="123" t="s">
        <v>29</v>
      </c>
      <c r="C12" s="123" t="s">
        <v>1</v>
      </c>
      <c r="D12" s="123" t="s">
        <v>122</v>
      </c>
      <c r="E12" s="123" t="s">
        <v>59</v>
      </c>
      <c r="F12" s="124">
        <v>1367</v>
      </c>
      <c r="G12" s="124">
        <v>5370</v>
      </c>
    </row>
    <row r="13" spans="1:7" ht="15.75" thickBot="1">
      <c r="A13" s="33" t="s">
        <v>7</v>
      </c>
      <c r="B13" s="36"/>
      <c r="C13" s="36"/>
      <c r="D13" s="36"/>
      <c r="E13" s="36"/>
      <c r="F13" s="36">
        <f>SUM(F12)</f>
        <v>1367</v>
      </c>
      <c r="G13" s="34">
        <f>SUM(G12)</f>
        <v>5370</v>
      </c>
    </row>
    <row r="14" spans="1:7" ht="16.5" thickBot="1">
      <c r="A14" s="22" t="s">
        <v>8</v>
      </c>
      <c r="B14" s="22"/>
      <c r="C14" s="22"/>
      <c r="D14" s="22"/>
      <c r="E14" s="22"/>
      <c r="F14" s="22">
        <f>SUM(F13)</f>
        <v>1367</v>
      </c>
      <c r="G14" s="23">
        <f>SUM(G13)</f>
        <v>5370</v>
      </c>
    </row>
  </sheetData>
  <mergeCells count="5">
    <mergeCell ref="A6:F6"/>
    <mergeCell ref="A7:F7"/>
    <mergeCell ref="A8:F8"/>
    <mergeCell ref="A9:F9"/>
    <mergeCell ref="A10:G10"/>
  </mergeCells>
  <printOptions horizontalCentered="1"/>
  <pageMargins left="0.55000000000000004" right="0.62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80"/>
  <sheetViews>
    <sheetView topLeftCell="A166" workbookViewId="0">
      <selection activeCell="F184" sqref="F184"/>
    </sheetView>
  </sheetViews>
  <sheetFormatPr baseColWidth="10" defaultColWidth="37.42578125" defaultRowHeight="15"/>
  <cols>
    <col min="1" max="2" width="11.42578125" bestFit="1" customWidth="1"/>
    <col min="3" max="3" width="12" bestFit="1" customWidth="1"/>
    <col min="4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245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  <row r="12" spans="1:7">
      <c r="A12" s="97" t="s">
        <v>5</v>
      </c>
      <c r="B12" s="97" t="s">
        <v>27</v>
      </c>
      <c r="C12" s="97" t="s">
        <v>30</v>
      </c>
      <c r="D12" s="97" t="s">
        <v>123</v>
      </c>
      <c r="E12" s="97" t="s">
        <v>56</v>
      </c>
      <c r="F12" s="27">
        <v>13003.6796875</v>
      </c>
      <c r="G12" s="30">
        <v>107922.6875</v>
      </c>
    </row>
    <row r="13" spans="1:7">
      <c r="A13" s="98" t="s">
        <v>5</v>
      </c>
      <c r="B13" s="98" t="s">
        <v>27</v>
      </c>
      <c r="C13" s="98" t="s">
        <v>30</v>
      </c>
      <c r="D13" s="98" t="s">
        <v>123</v>
      </c>
      <c r="E13" s="98" t="s">
        <v>57</v>
      </c>
      <c r="F13" s="99">
        <v>59224.71875</v>
      </c>
      <c r="G13" s="100">
        <v>154275</v>
      </c>
    </row>
    <row r="14" spans="1:7">
      <c r="A14" s="98" t="s">
        <v>5</v>
      </c>
      <c r="B14" s="98" t="s">
        <v>27</v>
      </c>
      <c r="C14" s="98" t="s">
        <v>30</v>
      </c>
      <c r="D14" s="98" t="s">
        <v>123</v>
      </c>
      <c r="E14" s="98" t="s">
        <v>2</v>
      </c>
      <c r="F14" s="99">
        <v>9019.2998046875</v>
      </c>
      <c r="G14" s="100">
        <v>24571.279296875</v>
      </c>
    </row>
    <row r="15" spans="1:7">
      <c r="A15" s="98" t="s">
        <v>5</v>
      </c>
      <c r="B15" s="98" t="s">
        <v>27</v>
      </c>
      <c r="C15" s="98" t="s">
        <v>30</v>
      </c>
      <c r="D15" s="98" t="s">
        <v>123</v>
      </c>
      <c r="E15" s="98" t="s">
        <v>59</v>
      </c>
      <c r="F15" s="99">
        <v>134379.630859375</v>
      </c>
      <c r="G15" s="100">
        <v>365107.2421875</v>
      </c>
    </row>
    <row r="16" spans="1:7">
      <c r="A16" s="98" t="s">
        <v>5</v>
      </c>
      <c r="B16" s="98" t="s">
        <v>27</v>
      </c>
      <c r="C16" s="98" t="s">
        <v>30</v>
      </c>
      <c r="D16" s="98" t="s">
        <v>123</v>
      </c>
      <c r="E16" s="98" t="s">
        <v>61</v>
      </c>
      <c r="F16" s="99">
        <v>14888.1298828125</v>
      </c>
      <c r="G16" s="100">
        <v>33400.6015625</v>
      </c>
    </row>
    <row r="17" spans="1:7">
      <c r="A17" s="98" t="s">
        <v>5</v>
      </c>
      <c r="B17" s="98" t="s">
        <v>27</v>
      </c>
      <c r="C17" s="98" t="s">
        <v>30</v>
      </c>
      <c r="D17" s="98" t="s">
        <v>124</v>
      </c>
      <c r="E17" s="98" t="s">
        <v>135</v>
      </c>
      <c r="F17" s="99">
        <v>6600</v>
      </c>
      <c r="G17" s="100">
        <v>37334.75</v>
      </c>
    </row>
    <row r="18" spans="1:7">
      <c r="A18" s="98" t="s">
        <v>5</v>
      </c>
      <c r="B18" s="98" t="s">
        <v>27</v>
      </c>
      <c r="C18" s="98" t="s">
        <v>30</v>
      </c>
      <c r="D18" s="98" t="s">
        <v>124</v>
      </c>
      <c r="E18" s="98" t="s">
        <v>60</v>
      </c>
      <c r="F18" s="99">
        <v>83212.16015625</v>
      </c>
      <c r="G18" s="100">
        <v>264672.6484375</v>
      </c>
    </row>
    <row r="19" spans="1:7" ht="15.75" thickBot="1">
      <c r="A19" s="98" t="s">
        <v>5</v>
      </c>
      <c r="B19" s="98" t="s">
        <v>27</v>
      </c>
      <c r="C19" s="98" t="s">
        <v>30</v>
      </c>
      <c r="D19" s="98" t="s">
        <v>125</v>
      </c>
      <c r="E19" s="98" t="s">
        <v>61</v>
      </c>
      <c r="F19" s="99">
        <v>18218.51953125</v>
      </c>
      <c r="G19" s="100">
        <v>65844.388671875</v>
      </c>
    </row>
    <row r="20" spans="1:7" ht="15.75" thickBot="1">
      <c r="A20" s="33" t="s">
        <v>5</v>
      </c>
      <c r="B20" s="36"/>
      <c r="C20" s="36"/>
      <c r="D20" s="36"/>
      <c r="E20" s="36"/>
      <c r="F20" s="36">
        <f>SUM(F12:F19)</f>
        <v>338546.138671875</v>
      </c>
      <c r="G20" s="34">
        <f>SUM(G12:G19)</f>
        <v>1053128.59765625</v>
      </c>
    </row>
    <row r="21" spans="1:7">
      <c r="A21" s="98" t="s">
        <v>6</v>
      </c>
      <c r="B21" s="98" t="s">
        <v>27</v>
      </c>
      <c r="C21" s="98" t="s">
        <v>30</v>
      </c>
      <c r="D21" s="98" t="s">
        <v>134</v>
      </c>
      <c r="E21" s="98" t="s">
        <v>61</v>
      </c>
      <c r="F21" s="99">
        <v>7149.60009765625</v>
      </c>
      <c r="G21" s="100">
        <v>26756.5</v>
      </c>
    </row>
    <row r="22" spans="1:7">
      <c r="A22" s="98" t="s">
        <v>6</v>
      </c>
      <c r="B22" s="98" t="s">
        <v>27</v>
      </c>
      <c r="C22" s="98" t="s">
        <v>30</v>
      </c>
      <c r="D22" s="98" t="s">
        <v>123</v>
      </c>
      <c r="E22" s="98" t="s">
        <v>57</v>
      </c>
      <c r="F22" s="99">
        <v>49289.470703125</v>
      </c>
      <c r="G22" s="100">
        <v>176997</v>
      </c>
    </row>
    <row r="23" spans="1:7">
      <c r="A23" s="98" t="s">
        <v>6</v>
      </c>
      <c r="B23" s="98" t="s">
        <v>27</v>
      </c>
      <c r="C23" s="98" t="s">
        <v>30</v>
      </c>
      <c r="D23" s="98" t="s">
        <v>123</v>
      </c>
      <c r="E23" s="98" t="s">
        <v>88</v>
      </c>
      <c r="F23" s="99">
        <v>298.89999389648437</v>
      </c>
      <c r="G23" s="100">
        <v>852</v>
      </c>
    </row>
    <row r="24" spans="1:7">
      <c r="A24" s="98" t="s">
        <v>6</v>
      </c>
      <c r="B24" s="98" t="s">
        <v>27</v>
      </c>
      <c r="C24" s="98" t="s">
        <v>30</v>
      </c>
      <c r="D24" s="98" t="s">
        <v>123</v>
      </c>
      <c r="E24" s="98" t="s">
        <v>2</v>
      </c>
      <c r="F24" s="99">
        <v>16919.61962890625</v>
      </c>
      <c r="G24" s="100">
        <v>53794.798828125</v>
      </c>
    </row>
    <row r="25" spans="1:7">
      <c r="A25" s="98" t="s">
        <v>6</v>
      </c>
      <c r="B25" s="98" t="s">
        <v>27</v>
      </c>
      <c r="C25" s="98" t="s">
        <v>30</v>
      </c>
      <c r="D25" s="98" t="s">
        <v>123</v>
      </c>
      <c r="E25" s="98" t="s">
        <v>59</v>
      </c>
      <c r="F25" s="99">
        <v>226934.3984375</v>
      </c>
      <c r="G25" s="100">
        <v>616333.203125</v>
      </c>
    </row>
    <row r="26" spans="1:7">
      <c r="A26" s="98" t="s">
        <v>6</v>
      </c>
      <c r="B26" s="98" t="s">
        <v>27</v>
      </c>
      <c r="C26" s="98" t="s">
        <v>30</v>
      </c>
      <c r="D26" s="98" t="s">
        <v>123</v>
      </c>
      <c r="E26" s="98" t="s">
        <v>3</v>
      </c>
      <c r="F26" s="99">
        <v>24200.33984375</v>
      </c>
      <c r="G26" s="100">
        <v>69894.3515625</v>
      </c>
    </row>
    <row r="27" spans="1:7">
      <c r="A27" s="98" t="s">
        <v>6</v>
      </c>
      <c r="B27" s="98" t="s">
        <v>27</v>
      </c>
      <c r="C27" s="98" t="s">
        <v>30</v>
      </c>
      <c r="D27" s="98" t="s">
        <v>123</v>
      </c>
      <c r="E27" s="98" t="s">
        <v>128</v>
      </c>
      <c r="F27" s="99">
        <v>25810.1796875</v>
      </c>
      <c r="G27" s="100">
        <v>135833.203125</v>
      </c>
    </row>
    <row r="28" spans="1:7">
      <c r="A28" s="98" t="s">
        <v>6</v>
      </c>
      <c r="B28" s="98" t="s">
        <v>27</v>
      </c>
      <c r="C28" s="98" t="s">
        <v>30</v>
      </c>
      <c r="D28" s="98" t="s">
        <v>127</v>
      </c>
      <c r="E28" s="98" t="s">
        <v>2</v>
      </c>
      <c r="F28" s="99">
        <v>2810.3500518798828</v>
      </c>
      <c r="G28" s="100">
        <v>4317.4499969482422</v>
      </c>
    </row>
    <row r="29" spans="1:7">
      <c r="A29" s="98" t="s">
        <v>6</v>
      </c>
      <c r="B29" s="98" t="s">
        <v>27</v>
      </c>
      <c r="C29" s="98" t="s">
        <v>30</v>
      </c>
      <c r="D29" s="98" t="s">
        <v>126</v>
      </c>
      <c r="E29" s="98" t="s">
        <v>2</v>
      </c>
      <c r="F29" s="99">
        <v>751.16001892089844</v>
      </c>
      <c r="G29" s="100">
        <v>2103.2399597167969</v>
      </c>
    </row>
    <row r="30" spans="1:7">
      <c r="A30" s="98" t="s">
        <v>6</v>
      </c>
      <c r="B30" s="98" t="s">
        <v>27</v>
      </c>
      <c r="C30" s="98" t="s">
        <v>30</v>
      </c>
      <c r="D30" s="98" t="s">
        <v>129</v>
      </c>
      <c r="E30" s="98" t="s">
        <v>2</v>
      </c>
      <c r="F30" s="99">
        <v>599.44000244140625</v>
      </c>
      <c r="G30" s="100">
        <v>1678.4500122070312</v>
      </c>
    </row>
    <row r="31" spans="1:7">
      <c r="A31" s="98" t="s">
        <v>6</v>
      </c>
      <c r="B31" s="98" t="s">
        <v>27</v>
      </c>
      <c r="C31" s="98" t="s">
        <v>30</v>
      </c>
      <c r="D31" s="98" t="s">
        <v>124</v>
      </c>
      <c r="E31" s="98" t="s">
        <v>57</v>
      </c>
      <c r="F31" s="99">
        <v>15552</v>
      </c>
      <c r="G31" s="100">
        <v>84750</v>
      </c>
    </row>
    <row r="32" spans="1:7">
      <c r="A32" s="98" t="s">
        <v>6</v>
      </c>
      <c r="B32" s="98" t="s">
        <v>27</v>
      </c>
      <c r="C32" s="98" t="s">
        <v>30</v>
      </c>
      <c r="D32" s="98" t="s">
        <v>124</v>
      </c>
      <c r="E32" s="98" t="s">
        <v>2</v>
      </c>
      <c r="F32" s="99">
        <v>108.86000061035156</v>
      </c>
      <c r="G32" s="100">
        <v>304.82000732421875</v>
      </c>
    </row>
    <row r="33" spans="1:7">
      <c r="A33" s="98" t="s">
        <v>6</v>
      </c>
      <c r="B33" s="98" t="s">
        <v>27</v>
      </c>
      <c r="C33" s="98" t="s">
        <v>30</v>
      </c>
      <c r="D33" s="98" t="s">
        <v>124</v>
      </c>
      <c r="E33" s="98" t="s">
        <v>60</v>
      </c>
      <c r="F33" s="99">
        <v>48062.400390625</v>
      </c>
      <c r="G33" s="100">
        <v>160104.26953125</v>
      </c>
    </row>
    <row r="34" spans="1:7">
      <c r="A34" s="98" t="s">
        <v>6</v>
      </c>
      <c r="B34" s="98" t="s">
        <v>27</v>
      </c>
      <c r="C34" s="98" t="s">
        <v>30</v>
      </c>
      <c r="D34" s="98" t="s">
        <v>124</v>
      </c>
      <c r="E34" s="98" t="s">
        <v>128</v>
      </c>
      <c r="F34" s="99">
        <v>6570</v>
      </c>
      <c r="G34" s="100">
        <v>41297.0703125</v>
      </c>
    </row>
    <row r="35" spans="1:7">
      <c r="A35" s="98" t="s">
        <v>6</v>
      </c>
      <c r="B35" s="98" t="s">
        <v>27</v>
      </c>
      <c r="C35" s="98" t="s">
        <v>30</v>
      </c>
      <c r="D35" s="98" t="s">
        <v>124</v>
      </c>
      <c r="E35" s="98" t="s">
        <v>61</v>
      </c>
      <c r="F35" s="99">
        <v>48400.3212890625</v>
      </c>
      <c r="G35" s="100">
        <v>164002.921875</v>
      </c>
    </row>
    <row r="36" spans="1:7" ht="15.75" thickBot="1">
      <c r="A36" s="98" t="s">
        <v>6</v>
      </c>
      <c r="B36" s="98" t="s">
        <v>27</v>
      </c>
      <c r="C36" s="98" t="s">
        <v>30</v>
      </c>
      <c r="D36" s="98" t="s">
        <v>125</v>
      </c>
      <c r="E36" s="98" t="s">
        <v>61</v>
      </c>
      <c r="F36" s="99">
        <v>28539.59033203125</v>
      </c>
      <c r="G36" s="100">
        <v>102929.5</v>
      </c>
    </row>
    <row r="37" spans="1:7" ht="15.75" thickBot="1">
      <c r="A37" s="33" t="s">
        <v>6</v>
      </c>
      <c r="B37" s="36"/>
      <c r="C37" s="36"/>
      <c r="D37" s="36"/>
      <c r="E37" s="36"/>
      <c r="F37" s="36">
        <f>SUM(F21:F36)</f>
        <v>501996.63047790527</v>
      </c>
      <c r="G37" s="34">
        <f>SUM(G21:G36)</f>
        <v>1641948.7783355713</v>
      </c>
    </row>
    <row r="38" spans="1:7">
      <c r="A38" s="98" t="s">
        <v>7</v>
      </c>
      <c r="B38" s="98" t="s">
        <v>27</v>
      </c>
      <c r="C38" s="98" t="s">
        <v>30</v>
      </c>
      <c r="D38" s="98" t="s">
        <v>123</v>
      </c>
      <c r="E38" s="98" t="s">
        <v>60</v>
      </c>
      <c r="F38" s="99">
        <v>869.09002685546875</v>
      </c>
      <c r="G38" s="100">
        <v>1509.5999755859375</v>
      </c>
    </row>
    <row r="39" spans="1:7">
      <c r="A39" s="98" t="s">
        <v>7</v>
      </c>
      <c r="B39" s="98" t="s">
        <v>27</v>
      </c>
      <c r="C39" s="98" t="s">
        <v>30</v>
      </c>
      <c r="D39" s="98" t="s">
        <v>130</v>
      </c>
      <c r="E39" s="98" t="s">
        <v>2</v>
      </c>
      <c r="F39" s="99">
        <v>187.1099967956543</v>
      </c>
      <c r="G39" s="100">
        <v>457.56498908996582</v>
      </c>
    </row>
    <row r="40" spans="1:7">
      <c r="A40" s="98" t="s">
        <v>7</v>
      </c>
      <c r="B40" s="98" t="s">
        <v>27</v>
      </c>
      <c r="C40" s="98" t="s">
        <v>30</v>
      </c>
      <c r="D40" s="98" t="s">
        <v>127</v>
      </c>
      <c r="E40" s="98" t="s">
        <v>2</v>
      </c>
      <c r="F40" s="99">
        <v>1640.9999771118164</v>
      </c>
      <c r="G40" s="100">
        <v>4466.5500144958496</v>
      </c>
    </row>
    <row r="41" spans="1:7">
      <c r="A41" s="98" t="s">
        <v>7</v>
      </c>
      <c r="B41" s="98" t="s">
        <v>27</v>
      </c>
      <c r="C41" s="98" t="s">
        <v>30</v>
      </c>
      <c r="D41" s="98" t="s">
        <v>80</v>
      </c>
      <c r="E41" s="98" t="s">
        <v>2</v>
      </c>
      <c r="F41" s="99">
        <v>2043</v>
      </c>
      <c r="G41" s="100">
        <v>5720.39013671875</v>
      </c>
    </row>
    <row r="42" spans="1:7">
      <c r="A42" s="98" t="s">
        <v>7</v>
      </c>
      <c r="B42" s="98" t="s">
        <v>27</v>
      </c>
      <c r="C42" s="98" t="s">
        <v>30</v>
      </c>
      <c r="D42" s="98" t="s">
        <v>126</v>
      </c>
      <c r="E42" s="98" t="s">
        <v>2</v>
      </c>
      <c r="F42" s="99">
        <v>114.76000213623047</v>
      </c>
      <c r="G42" s="100">
        <v>321.32998657226562</v>
      </c>
    </row>
    <row r="43" spans="1:7">
      <c r="A43" s="98" t="s">
        <v>7</v>
      </c>
      <c r="B43" s="98" t="s">
        <v>27</v>
      </c>
      <c r="C43" s="98" t="s">
        <v>30</v>
      </c>
      <c r="D43" s="98" t="s">
        <v>129</v>
      </c>
      <c r="E43" s="98" t="s">
        <v>2</v>
      </c>
      <c r="F43" s="99">
        <v>41.959999084472656</v>
      </c>
      <c r="G43" s="100">
        <v>35.659999847412109</v>
      </c>
    </row>
    <row r="44" spans="1:7" ht="15.75" thickBot="1">
      <c r="A44" s="98" t="s">
        <v>7</v>
      </c>
      <c r="B44" s="98" t="s">
        <v>27</v>
      </c>
      <c r="C44" s="98" t="s">
        <v>30</v>
      </c>
      <c r="D44" s="98" t="s">
        <v>124</v>
      </c>
      <c r="E44" s="98" t="s">
        <v>2</v>
      </c>
      <c r="F44" s="99">
        <v>542.96002197265625</v>
      </c>
      <c r="G44" s="100">
        <v>1500.25</v>
      </c>
    </row>
    <row r="45" spans="1:7" ht="15.75" thickBot="1">
      <c r="A45" s="33" t="s">
        <v>7</v>
      </c>
      <c r="B45" s="36"/>
      <c r="C45" s="36"/>
      <c r="D45" s="36"/>
      <c r="E45" s="36"/>
      <c r="F45" s="36">
        <f>SUM(F38:F44)</f>
        <v>5439.8800239562988</v>
      </c>
      <c r="G45" s="34">
        <f>SUM(G38:G44)</f>
        <v>14011.345102310181</v>
      </c>
    </row>
    <row r="46" spans="1:7">
      <c r="A46" s="98" t="s">
        <v>55</v>
      </c>
      <c r="B46" s="98" t="s">
        <v>27</v>
      </c>
      <c r="C46" s="98" t="s">
        <v>30</v>
      </c>
      <c r="D46" s="98" t="s">
        <v>131</v>
      </c>
      <c r="E46" s="98" t="s">
        <v>59</v>
      </c>
      <c r="F46" s="99">
        <v>126</v>
      </c>
      <c r="G46" s="100">
        <v>182.14999389648437</v>
      </c>
    </row>
    <row r="47" spans="1:7">
      <c r="A47" s="98" t="s">
        <v>55</v>
      </c>
      <c r="B47" s="98" t="s">
        <v>27</v>
      </c>
      <c r="C47" s="98" t="s">
        <v>30</v>
      </c>
      <c r="D47" s="98" t="s">
        <v>123</v>
      </c>
      <c r="E47" s="98" t="s">
        <v>57</v>
      </c>
      <c r="F47" s="99">
        <v>34444.400390625</v>
      </c>
      <c r="G47" s="100">
        <v>120900</v>
      </c>
    </row>
    <row r="48" spans="1:7">
      <c r="A48" s="98" t="s">
        <v>55</v>
      </c>
      <c r="B48" s="98" t="s">
        <v>27</v>
      </c>
      <c r="C48" s="98" t="s">
        <v>30</v>
      </c>
      <c r="D48" s="98" t="s">
        <v>123</v>
      </c>
      <c r="E48" s="98" t="s">
        <v>2</v>
      </c>
      <c r="F48" s="99">
        <v>51638.399658203125</v>
      </c>
      <c r="G48" s="100">
        <v>150067.3095703125</v>
      </c>
    </row>
    <row r="49" spans="1:7">
      <c r="A49" s="98" t="s">
        <v>55</v>
      </c>
      <c r="B49" s="98" t="s">
        <v>27</v>
      </c>
      <c r="C49" s="98" t="s">
        <v>30</v>
      </c>
      <c r="D49" s="98" t="s">
        <v>123</v>
      </c>
      <c r="E49" s="98" t="s">
        <v>59</v>
      </c>
      <c r="F49" s="99">
        <v>715890.7890625</v>
      </c>
      <c r="G49" s="100">
        <v>1811938.46875</v>
      </c>
    </row>
    <row r="50" spans="1:7">
      <c r="A50" s="98" t="s">
        <v>55</v>
      </c>
      <c r="B50" s="98" t="s">
        <v>27</v>
      </c>
      <c r="C50" s="98" t="s">
        <v>30</v>
      </c>
      <c r="D50" s="98" t="s">
        <v>123</v>
      </c>
      <c r="E50" s="98" t="s">
        <v>3</v>
      </c>
      <c r="F50" s="99">
        <v>12390.39990234375</v>
      </c>
      <c r="G50" s="100">
        <v>38069.12109375</v>
      </c>
    </row>
    <row r="51" spans="1:7">
      <c r="A51" s="98" t="s">
        <v>55</v>
      </c>
      <c r="B51" s="98" t="s">
        <v>27</v>
      </c>
      <c r="C51" s="98" t="s">
        <v>30</v>
      </c>
      <c r="D51" s="98" t="s">
        <v>123</v>
      </c>
      <c r="E51" s="98" t="s">
        <v>61</v>
      </c>
      <c r="F51" s="99">
        <v>37720.220703125</v>
      </c>
      <c r="G51" s="100">
        <v>99162.21875</v>
      </c>
    </row>
    <row r="52" spans="1:7">
      <c r="A52" s="98" t="s">
        <v>55</v>
      </c>
      <c r="B52" s="98" t="s">
        <v>27</v>
      </c>
      <c r="C52" s="98" t="s">
        <v>30</v>
      </c>
      <c r="D52" s="98" t="s">
        <v>133</v>
      </c>
      <c r="E52" s="98" t="s">
        <v>3</v>
      </c>
      <c r="F52" s="99">
        <v>6424.1898193359375</v>
      </c>
      <c r="G52" s="100">
        <v>32554.98046875</v>
      </c>
    </row>
    <row r="53" spans="1:7">
      <c r="A53" s="98" t="s">
        <v>55</v>
      </c>
      <c r="B53" s="98" t="s">
        <v>27</v>
      </c>
      <c r="C53" s="98" t="s">
        <v>30</v>
      </c>
      <c r="D53" s="98" t="s">
        <v>132</v>
      </c>
      <c r="E53" s="98" t="s">
        <v>59</v>
      </c>
      <c r="F53" s="99">
        <v>2448856.80078125</v>
      </c>
      <c r="G53" s="100">
        <v>225777</v>
      </c>
    </row>
    <row r="54" spans="1:7">
      <c r="A54" s="98" t="s">
        <v>55</v>
      </c>
      <c r="B54" s="98" t="s">
        <v>27</v>
      </c>
      <c r="C54" s="98" t="s">
        <v>30</v>
      </c>
      <c r="D54" s="98" t="s">
        <v>130</v>
      </c>
      <c r="E54" s="98" t="s">
        <v>2</v>
      </c>
      <c r="F54" s="99">
        <v>125.19000244140625</v>
      </c>
      <c r="G54" s="100">
        <v>350.54000854492187</v>
      </c>
    </row>
    <row r="55" spans="1:7">
      <c r="A55" s="98" t="s">
        <v>55</v>
      </c>
      <c r="B55" s="98" t="s">
        <v>27</v>
      </c>
      <c r="C55" s="98" t="s">
        <v>30</v>
      </c>
      <c r="D55" s="98" t="s">
        <v>127</v>
      </c>
      <c r="E55" s="98" t="s">
        <v>2</v>
      </c>
      <c r="F55" s="99">
        <v>1726.3800048828125</v>
      </c>
      <c r="G55" s="100">
        <v>4654.2098999023437</v>
      </c>
    </row>
    <row r="56" spans="1:7">
      <c r="A56" s="98" t="s">
        <v>55</v>
      </c>
      <c r="B56" s="98" t="s">
        <v>27</v>
      </c>
      <c r="C56" s="98" t="s">
        <v>30</v>
      </c>
      <c r="D56" s="98" t="s">
        <v>126</v>
      </c>
      <c r="E56" s="98" t="s">
        <v>2</v>
      </c>
      <c r="F56" s="99">
        <v>782.45001983642578</v>
      </c>
      <c r="G56" s="100">
        <v>2190.8799743652344</v>
      </c>
    </row>
    <row r="57" spans="1:7">
      <c r="A57" s="98" t="s">
        <v>55</v>
      </c>
      <c r="B57" s="98" t="s">
        <v>27</v>
      </c>
      <c r="C57" s="98" t="s">
        <v>30</v>
      </c>
      <c r="D57" s="98" t="s">
        <v>124</v>
      </c>
      <c r="E57" s="98" t="s">
        <v>56</v>
      </c>
      <c r="F57" s="99">
        <v>12647.66015625</v>
      </c>
      <c r="G57" s="100">
        <v>109100.421875</v>
      </c>
    </row>
    <row r="58" spans="1:7">
      <c r="A58" s="98" t="s">
        <v>55</v>
      </c>
      <c r="B58" s="98" t="s">
        <v>27</v>
      </c>
      <c r="C58" s="98" t="s">
        <v>30</v>
      </c>
      <c r="D58" s="98" t="s">
        <v>124</v>
      </c>
      <c r="E58" s="98" t="s">
        <v>2</v>
      </c>
      <c r="F58" s="99">
        <v>86.180000305175781</v>
      </c>
      <c r="G58" s="100">
        <v>241.30999755859375</v>
      </c>
    </row>
    <row r="59" spans="1:7">
      <c r="A59" s="98" t="s">
        <v>55</v>
      </c>
      <c r="B59" s="98" t="s">
        <v>27</v>
      </c>
      <c r="C59" s="98" t="s">
        <v>30</v>
      </c>
      <c r="D59" s="98" t="s">
        <v>124</v>
      </c>
      <c r="E59" s="98" t="s">
        <v>59</v>
      </c>
      <c r="F59" s="99">
        <v>16732.19921875</v>
      </c>
      <c r="G59" s="100">
        <v>48180</v>
      </c>
    </row>
    <row r="60" spans="1:7">
      <c r="A60" s="98" t="s">
        <v>55</v>
      </c>
      <c r="B60" s="98" t="s">
        <v>27</v>
      </c>
      <c r="C60" s="98" t="s">
        <v>30</v>
      </c>
      <c r="D60" s="98" t="s">
        <v>124</v>
      </c>
      <c r="E60" s="98" t="s">
        <v>60</v>
      </c>
      <c r="F60" s="99">
        <v>35680.3203125</v>
      </c>
      <c r="G60" s="100">
        <v>116402.296875</v>
      </c>
    </row>
    <row r="61" spans="1:7">
      <c r="A61" s="98" t="s">
        <v>55</v>
      </c>
      <c r="B61" s="98" t="s">
        <v>27</v>
      </c>
      <c r="C61" s="98" t="s">
        <v>30</v>
      </c>
      <c r="D61" s="98" t="s">
        <v>124</v>
      </c>
      <c r="E61" s="98" t="s">
        <v>61</v>
      </c>
      <c r="F61" s="99">
        <v>25460.880859375</v>
      </c>
      <c r="G61" s="100">
        <v>75295.7734375</v>
      </c>
    </row>
    <row r="62" spans="1:7">
      <c r="A62" s="98" t="s">
        <v>55</v>
      </c>
      <c r="B62" s="98" t="s">
        <v>27</v>
      </c>
      <c r="C62" s="98" t="s">
        <v>30</v>
      </c>
      <c r="D62" s="98" t="s">
        <v>125</v>
      </c>
      <c r="E62" s="98" t="s">
        <v>57</v>
      </c>
      <c r="F62" s="99">
        <v>78096.3798828125</v>
      </c>
      <c r="G62" s="100">
        <v>266788</v>
      </c>
    </row>
    <row r="63" spans="1:7">
      <c r="A63" s="98" t="s">
        <v>55</v>
      </c>
      <c r="B63" s="98" t="s">
        <v>27</v>
      </c>
      <c r="C63" s="98" t="s">
        <v>30</v>
      </c>
      <c r="D63" s="98" t="s">
        <v>125</v>
      </c>
      <c r="E63" s="98" t="s">
        <v>58</v>
      </c>
      <c r="F63" s="99">
        <v>6890.39990234375</v>
      </c>
      <c r="G63" s="100">
        <v>39757.83984375</v>
      </c>
    </row>
    <row r="64" spans="1:7">
      <c r="A64" s="98" t="s">
        <v>55</v>
      </c>
      <c r="B64" s="98" t="s">
        <v>27</v>
      </c>
      <c r="C64" s="98" t="s">
        <v>30</v>
      </c>
      <c r="D64" s="98" t="s">
        <v>125</v>
      </c>
      <c r="E64" s="98" t="s">
        <v>60</v>
      </c>
      <c r="F64" s="99">
        <v>53620.19921875</v>
      </c>
      <c r="G64" s="100">
        <v>156170.916015625</v>
      </c>
    </row>
    <row r="65" spans="1:7" ht="15.75" thickBot="1">
      <c r="A65" s="98" t="s">
        <v>55</v>
      </c>
      <c r="B65" s="98" t="s">
        <v>27</v>
      </c>
      <c r="C65" s="98" t="s">
        <v>30</v>
      </c>
      <c r="D65" s="98" t="s">
        <v>125</v>
      </c>
      <c r="E65" s="98" t="s">
        <v>61</v>
      </c>
      <c r="F65" s="99">
        <v>22554</v>
      </c>
      <c r="G65" s="100">
        <v>88958.1796875</v>
      </c>
    </row>
    <row r="66" spans="1:7" ht="15.75" thickBot="1">
      <c r="A66" s="33" t="s">
        <v>55</v>
      </c>
      <c r="B66" s="36"/>
      <c r="C66" s="36"/>
      <c r="D66" s="36"/>
      <c r="E66" s="36"/>
      <c r="F66" s="36">
        <f>SUM(F46:F65)</f>
        <v>3561893.4398956299</v>
      </c>
      <c r="G66" s="34">
        <f>SUM(G46:G65)</f>
        <v>3386741.6162414551</v>
      </c>
    </row>
    <row r="67" spans="1:7">
      <c r="A67" s="98" t="s">
        <v>62</v>
      </c>
      <c r="B67" s="98" t="s">
        <v>27</v>
      </c>
      <c r="C67" s="98" t="s">
        <v>30</v>
      </c>
      <c r="D67" s="98" t="s">
        <v>123</v>
      </c>
      <c r="E67" s="98" t="s">
        <v>57</v>
      </c>
      <c r="F67" s="99">
        <v>90348.48046875</v>
      </c>
      <c r="G67" s="100">
        <v>266377.5</v>
      </c>
    </row>
    <row r="68" spans="1:7">
      <c r="A68" s="98" t="s">
        <v>62</v>
      </c>
      <c r="B68" s="98" t="s">
        <v>27</v>
      </c>
      <c r="C68" s="98" t="s">
        <v>30</v>
      </c>
      <c r="D68" s="98" t="s">
        <v>123</v>
      </c>
      <c r="E68" s="98" t="s">
        <v>2</v>
      </c>
      <c r="F68" s="99">
        <v>61064.91943359375</v>
      </c>
      <c r="G68" s="100">
        <v>158129.580078125</v>
      </c>
    </row>
    <row r="69" spans="1:7">
      <c r="A69" s="98" t="s">
        <v>62</v>
      </c>
      <c r="B69" s="98" t="s">
        <v>27</v>
      </c>
      <c r="C69" s="98" t="s">
        <v>30</v>
      </c>
      <c r="D69" s="98" t="s">
        <v>123</v>
      </c>
      <c r="E69" s="98" t="s">
        <v>59</v>
      </c>
      <c r="F69" s="99">
        <v>673748.31288909912</v>
      </c>
      <c r="G69" s="100">
        <v>1428666.1488342285</v>
      </c>
    </row>
    <row r="70" spans="1:7">
      <c r="A70" s="98" t="s">
        <v>62</v>
      </c>
      <c r="B70" s="98" t="s">
        <v>27</v>
      </c>
      <c r="C70" s="98" t="s">
        <v>30</v>
      </c>
      <c r="D70" s="98" t="s">
        <v>123</v>
      </c>
      <c r="E70" s="98" t="s">
        <v>3</v>
      </c>
      <c r="F70" s="99">
        <v>4801.759765625</v>
      </c>
      <c r="G70" s="100">
        <v>20667.029296875</v>
      </c>
    </row>
    <row r="71" spans="1:7">
      <c r="A71" s="98" t="s">
        <v>62</v>
      </c>
      <c r="B71" s="98" t="s">
        <v>27</v>
      </c>
      <c r="C71" s="98" t="s">
        <v>30</v>
      </c>
      <c r="D71" s="98" t="s">
        <v>123</v>
      </c>
      <c r="E71" s="98" t="s">
        <v>100</v>
      </c>
      <c r="F71" s="99">
        <v>67.160003662109375</v>
      </c>
      <c r="G71" s="100">
        <v>394.5</v>
      </c>
    </row>
    <row r="72" spans="1:7">
      <c r="A72" s="98" t="s">
        <v>62</v>
      </c>
      <c r="B72" s="98" t="s">
        <v>27</v>
      </c>
      <c r="C72" s="98" t="s">
        <v>30</v>
      </c>
      <c r="D72" s="98" t="s">
        <v>133</v>
      </c>
      <c r="E72" s="98" t="s">
        <v>2</v>
      </c>
      <c r="F72" s="99">
        <v>10298.8798828125</v>
      </c>
      <c r="G72" s="100">
        <v>47337.921875</v>
      </c>
    </row>
    <row r="73" spans="1:7">
      <c r="A73" s="98" t="s">
        <v>62</v>
      </c>
      <c r="B73" s="98" t="s">
        <v>27</v>
      </c>
      <c r="C73" s="98" t="s">
        <v>30</v>
      </c>
      <c r="D73" s="98" t="s">
        <v>132</v>
      </c>
      <c r="E73" s="98" t="s">
        <v>59</v>
      </c>
      <c r="F73" s="99">
        <v>23958.2890625</v>
      </c>
      <c r="G73" s="100">
        <v>72589.5</v>
      </c>
    </row>
    <row r="74" spans="1:7">
      <c r="A74" s="98" t="s">
        <v>62</v>
      </c>
      <c r="B74" s="98" t="s">
        <v>27</v>
      </c>
      <c r="C74" s="98" t="s">
        <v>30</v>
      </c>
      <c r="D74" s="98" t="s">
        <v>127</v>
      </c>
      <c r="E74" s="98" t="s">
        <v>2</v>
      </c>
      <c r="F74" s="99">
        <v>2645.7199783325195</v>
      </c>
      <c r="G74" s="100">
        <v>7408.0099945068359</v>
      </c>
    </row>
    <row r="75" spans="1:7">
      <c r="A75" s="98" t="s">
        <v>62</v>
      </c>
      <c r="B75" s="98" t="s">
        <v>27</v>
      </c>
      <c r="C75" s="98" t="s">
        <v>30</v>
      </c>
      <c r="D75" s="98" t="s">
        <v>126</v>
      </c>
      <c r="E75" s="98" t="s">
        <v>2</v>
      </c>
      <c r="F75" s="99">
        <v>443.3900089263916</v>
      </c>
      <c r="G75" s="100">
        <v>1303.2199859619141</v>
      </c>
    </row>
    <row r="76" spans="1:7">
      <c r="A76" s="98" t="s">
        <v>62</v>
      </c>
      <c r="B76" s="98" t="s">
        <v>27</v>
      </c>
      <c r="C76" s="98" t="s">
        <v>28</v>
      </c>
      <c r="D76" s="98" t="s">
        <v>121</v>
      </c>
      <c r="E76" s="98" t="s">
        <v>63</v>
      </c>
      <c r="F76" s="99">
        <v>5273.06005859375</v>
      </c>
      <c r="G76" s="100">
        <v>147290.015625</v>
      </c>
    </row>
    <row r="77" spans="1:7">
      <c r="A77" s="98" t="s">
        <v>62</v>
      </c>
      <c r="B77" s="98" t="s">
        <v>27</v>
      </c>
      <c r="C77" s="98" t="s">
        <v>1</v>
      </c>
      <c r="D77" s="98" t="s">
        <v>110</v>
      </c>
      <c r="E77" s="98" t="s">
        <v>59</v>
      </c>
      <c r="F77" s="99">
        <v>680.4000244140625</v>
      </c>
      <c r="G77" s="100">
        <v>667.25</v>
      </c>
    </row>
    <row r="78" spans="1:7">
      <c r="A78" s="98" t="s">
        <v>62</v>
      </c>
      <c r="B78" s="98" t="s">
        <v>27</v>
      </c>
      <c r="C78" s="98" t="s">
        <v>1</v>
      </c>
      <c r="D78" s="98" t="s">
        <v>112</v>
      </c>
      <c r="E78" s="98" t="s">
        <v>59</v>
      </c>
      <c r="F78" s="99">
        <v>26128.94921875</v>
      </c>
      <c r="G78" s="100">
        <v>25890.5</v>
      </c>
    </row>
    <row r="79" spans="1:7">
      <c r="A79" s="98" t="s">
        <v>62</v>
      </c>
      <c r="B79" s="98" t="s">
        <v>27</v>
      </c>
      <c r="C79" s="98" t="s">
        <v>30</v>
      </c>
      <c r="D79" s="98" t="s">
        <v>124</v>
      </c>
      <c r="E79" s="98" t="s">
        <v>2</v>
      </c>
      <c r="F79" s="99">
        <v>271.82000732421875</v>
      </c>
      <c r="G79" s="100">
        <v>761.09002685546875</v>
      </c>
    </row>
    <row r="80" spans="1:7">
      <c r="A80" s="98" t="s">
        <v>62</v>
      </c>
      <c r="B80" s="98" t="s">
        <v>27</v>
      </c>
      <c r="C80" s="98" t="s">
        <v>30</v>
      </c>
      <c r="D80" s="98" t="s">
        <v>124</v>
      </c>
      <c r="E80" s="98" t="s">
        <v>60</v>
      </c>
      <c r="F80" s="99">
        <v>82630.3203125</v>
      </c>
      <c r="G80" s="100">
        <v>237906.65625</v>
      </c>
    </row>
    <row r="81" spans="1:7">
      <c r="A81" s="98" t="s">
        <v>62</v>
      </c>
      <c r="B81" s="98" t="s">
        <v>27</v>
      </c>
      <c r="C81" s="98" t="s">
        <v>30</v>
      </c>
      <c r="D81" s="98" t="s">
        <v>124</v>
      </c>
      <c r="E81" s="98" t="s">
        <v>128</v>
      </c>
      <c r="F81" s="99">
        <v>15270.76953125</v>
      </c>
      <c r="G81" s="100">
        <v>83473.7265625</v>
      </c>
    </row>
    <row r="82" spans="1:7">
      <c r="A82" s="98" t="s">
        <v>62</v>
      </c>
      <c r="B82" s="98" t="s">
        <v>27</v>
      </c>
      <c r="C82" s="98" t="s">
        <v>30</v>
      </c>
      <c r="D82" s="98" t="s">
        <v>124</v>
      </c>
      <c r="E82" s="98" t="s">
        <v>61</v>
      </c>
      <c r="F82" s="99">
        <v>42469.19921875</v>
      </c>
      <c r="G82" s="100">
        <v>144840.96484375</v>
      </c>
    </row>
    <row r="83" spans="1:7">
      <c r="A83" s="98" t="s">
        <v>62</v>
      </c>
      <c r="B83" s="98" t="s">
        <v>27</v>
      </c>
      <c r="C83" s="98" t="s">
        <v>30</v>
      </c>
      <c r="D83" s="98" t="s">
        <v>125</v>
      </c>
      <c r="E83" s="98" t="s">
        <v>58</v>
      </c>
      <c r="F83" s="99">
        <v>13780.7998046875</v>
      </c>
      <c r="G83" s="100">
        <v>70858.4375</v>
      </c>
    </row>
    <row r="84" spans="1:7">
      <c r="A84" s="98" t="s">
        <v>62</v>
      </c>
      <c r="B84" s="98" t="s">
        <v>27</v>
      </c>
      <c r="C84" s="98" t="s">
        <v>30</v>
      </c>
      <c r="D84" s="98" t="s">
        <v>125</v>
      </c>
      <c r="E84" s="98" t="s">
        <v>60</v>
      </c>
      <c r="F84" s="99">
        <v>35589.7998046875</v>
      </c>
      <c r="G84" s="100">
        <v>155478.9765625</v>
      </c>
    </row>
    <row r="85" spans="1:7">
      <c r="A85" s="98" t="s">
        <v>62</v>
      </c>
      <c r="B85" s="98" t="s">
        <v>27</v>
      </c>
      <c r="C85" s="98" t="s">
        <v>30</v>
      </c>
      <c r="D85" s="98" t="s">
        <v>125</v>
      </c>
      <c r="E85" s="98" t="s">
        <v>128</v>
      </c>
      <c r="F85" s="99">
        <v>10678.7998046875</v>
      </c>
      <c r="G85" s="100">
        <v>58235.71875</v>
      </c>
    </row>
    <row r="86" spans="1:7" ht="15.75" thickBot="1">
      <c r="A86" s="98" t="s">
        <v>62</v>
      </c>
      <c r="B86" s="98" t="s">
        <v>27</v>
      </c>
      <c r="C86" s="98" t="s">
        <v>30</v>
      </c>
      <c r="D86" s="98" t="s">
        <v>125</v>
      </c>
      <c r="E86" s="98" t="s">
        <v>61</v>
      </c>
      <c r="F86" s="99">
        <v>49877.759765625</v>
      </c>
      <c r="G86" s="100">
        <v>124651.189453125</v>
      </c>
    </row>
    <row r="87" spans="1:7" ht="15.75" thickBot="1">
      <c r="A87" s="33" t="s">
        <v>62</v>
      </c>
      <c r="B87" s="36"/>
      <c r="C87" s="36"/>
      <c r="D87" s="36"/>
      <c r="E87" s="36"/>
      <c r="F87" s="36">
        <f>SUM(F67:F86)</f>
        <v>1150028.5890445709</v>
      </c>
      <c r="G87" s="34">
        <f>SUM(G67:G86)</f>
        <v>3052927.9356384277</v>
      </c>
    </row>
    <row r="88" spans="1:7">
      <c r="A88" s="98" t="s">
        <v>68</v>
      </c>
      <c r="B88" s="98" t="s">
        <v>27</v>
      </c>
      <c r="C88" s="98" t="s">
        <v>30</v>
      </c>
      <c r="D88" s="98" t="s">
        <v>134</v>
      </c>
      <c r="E88" s="98" t="s">
        <v>3</v>
      </c>
      <c r="F88" s="99">
        <v>4328</v>
      </c>
      <c r="G88" s="100">
        <v>18633.900390625</v>
      </c>
    </row>
    <row r="89" spans="1:7">
      <c r="A89" s="98" t="s">
        <v>68</v>
      </c>
      <c r="B89" s="98" t="s">
        <v>27</v>
      </c>
      <c r="C89" s="98" t="s">
        <v>30</v>
      </c>
      <c r="D89" s="98" t="s">
        <v>123</v>
      </c>
      <c r="E89" s="98" t="s">
        <v>57</v>
      </c>
      <c r="F89" s="99">
        <v>89747.7099609375</v>
      </c>
      <c r="G89" s="100">
        <v>339104</v>
      </c>
    </row>
    <row r="90" spans="1:7">
      <c r="A90" s="98" t="s">
        <v>68</v>
      </c>
      <c r="B90" s="98" t="s">
        <v>27</v>
      </c>
      <c r="C90" s="98" t="s">
        <v>30</v>
      </c>
      <c r="D90" s="98" t="s">
        <v>123</v>
      </c>
      <c r="E90" s="98" t="s">
        <v>2</v>
      </c>
      <c r="F90" s="99">
        <v>25062.339721679688</v>
      </c>
      <c r="G90" s="100">
        <v>64266.440185546875</v>
      </c>
    </row>
    <row r="91" spans="1:7">
      <c r="A91" s="98" t="s">
        <v>68</v>
      </c>
      <c r="B91" s="98" t="s">
        <v>27</v>
      </c>
      <c r="C91" s="98" t="s">
        <v>30</v>
      </c>
      <c r="D91" s="98" t="s">
        <v>123</v>
      </c>
      <c r="E91" s="98" t="s">
        <v>59</v>
      </c>
      <c r="F91" s="99">
        <v>996688.2392578125</v>
      </c>
      <c r="G91" s="100">
        <v>2767400.84375</v>
      </c>
    </row>
    <row r="92" spans="1:7">
      <c r="A92" s="98" t="s">
        <v>68</v>
      </c>
      <c r="B92" s="98" t="s">
        <v>27</v>
      </c>
      <c r="C92" s="98" t="s">
        <v>30</v>
      </c>
      <c r="D92" s="98" t="s">
        <v>123</v>
      </c>
      <c r="E92" s="98" t="s">
        <v>60</v>
      </c>
      <c r="F92" s="99">
        <v>12000</v>
      </c>
      <c r="G92" s="100">
        <v>46615.69921875</v>
      </c>
    </row>
    <row r="93" spans="1:7">
      <c r="A93" s="98" t="s">
        <v>68</v>
      </c>
      <c r="B93" s="98" t="s">
        <v>27</v>
      </c>
      <c r="C93" s="98" t="s">
        <v>30</v>
      </c>
      <c r="D93" s="98" t="s">
        <v>123</v>
      </c>
      <c r="E93" s="98" t="s">
        <v>3</v>
      </c>
      <c r="F93" s="99">
        <v>11827.2001953125</v>
      </c>
      <c r="G93" s="100">
        <v>36822.9609375</v>
      </c>
    </row>
    <row r="94" spans="1:7">
      <c r="A94" s="98" t="s">
        <v>68</v>
      </c>
      <c r="B94" s="98" t="s">
        <v>27</v>
      </c>
      <c r="C94" s="98" t="s">
        <v>30</v>
      </c>
      <c r="D94" s="98" t="s">
        <v>123</v>
      </c>
      <c r="E94" s="98" t="s">
        <v>100</v>
      </c>
      <c r="F94" s="99">
        <v>112.19999694824219</v>
      </c>
      <c r="G94" s="100">
        <v>340</v>
      </c>
    </row>
    <row r="95" spans="1:7">
      <c r="A95" s="98" t="s">
        <v>68</v>
      </c>
      <c r="B95" s="98" t="s">
        <v>27</v>
      </c>
      <c r="C95" s="98" t="s">
        <v>30</v>
      </c>
      <c r="D95" s="98" t="s">
        <v>123</v>
      </c>
      <c r="E95" s="98" t="s">
        <v>128</v>
      </c>
      <c r="F95" s="99">
        <v>11993.759765625</v>
      </c>
      <c r="G95" s="100">
        <v>64175.71875</v>
      </c>
    </row>
    <row r="96" spans="1:7">
      <c r="A96" s="98" t="s">
        <v>68</v>
      </c>
      <c r="B96" s="98" t="s">
        <v>27</v>
      </c>
      <c r="C96" s="98" t="s">
        <v>30</v>
      </c>
      <c r="D96" s="98" t="s">
        <v>123</v>
      </c>
      <c r="E96" s="98" t="s">
        <v>61</v>
      </c>
      <c r="F96" s="99">
        <v>16993.439453125</v>
      </c>
      <c r="G96" s="100">
        <v>44874</v>
      </c>
    </row>
    <row r="97" spans="1:7">
      <c r="A97" s="98" t="s">
        <v>68</v>
      </c>
      <c r="B97" s="98" t="s">
        <v>27</v>
      </c>
      <c r="C97" s="98" t="s">
        <v>30</v>
      </c>
      <c r="D97" s="98" t="s">
        <v>132</v>
      </c>
      <c r="E97" s="98" t="s">
        <v>59</v>
      </c>
      <c r="F97" s="99">
        <v>72025.201171875</v>
      </c>
      <c r="G97" s="100">
        <v>219611.859375</v>
      </c>
    </row>
    <row r="98" spans="1:7">
      <c r="A98" s="98" t="s">
        <v>68</v>
      </c>
      <c r="B98" s="98" t="s">
        <v>27</v>
      </c>
      <c r="C98" s="98" t="s">
        <v>30</v>
      </c>
      <c r="D98" s="98" t="s">
        <v>127</v>
      </c>
      <c r="E98" s="98" t="s">
        <v>2</v>
      </c>
      <c r="F98" s="99">
        <v>3951.2199859619141</v>
      </c>
      <c r="G98" s="100">
        <v>11063.349945068359</v>
      </c>
    </row>
    <row r="99" spans="1:7">
      <c r="A99" s="98" t="s">
        <v>68</v>
      </c>
      <c r="B99" s="98" t="s">
        <v>27</v>
      </c>
      <c r="C99" s="98" t="s">
        <v>30</v>
      </c>
      <c r="D99" s="98" t="s">
        <v>126</v>
      </c>
      <c r="E99" s="98" t="s">
        <v>2</v>
      </c>
      <c r="F99" s="99">
        <v>441.3499870300293</v>
      </c>
      <c r="G99" s="100">
        <v>1235.7799835205078</v>
      </c>
    </row>
    <row r="100" spans="1:7">
      <c r="A100" s="98" t="s">
        <v>68</v>
      </c>
      <c r="B100" s="98" t="s">
        <v>27</v>
      </c>
      <c r="C100" s="98" t="s">
        <v>30</v>
      </c>
      <c r="D100" s="98" t="s">
        <v>129</v>
      </c>
      <c r="E100" s="98" t="s">
        <v>2</v>
      </c>
      <c r="F100" s="99">
        <v>689.87998199462891</v>
      </c>
      <c r="G100" s="100">
        <v>1931.6300659179687</v>
      </c>
    </row>
    <row r="101" spans="1:7">
      <c r="A101" s="98" t="s">
        <v>68</v>
      </c>
      <c r="B101" s="98" t="s">
        <v>27</v>
      </c>
      <c r="C101" s="98" t="s">
        <v>1</v>
      </c>
      <c r="D101" s="98" t="s">
        <v>111</v>
      </c>
      <c r="E101" s="98" t="s">
        <v>59</v>
      </c>
      <c r="F101" s="99">
        <v>2485.97998046875</v>
      </c>
      <c r="G101" s="100">
        <v>6983</v>
      </c>
    </row>
    <row r="102" spans="1:7">
      <c r="A102" s="98" t="s">
        <v>68</v>
      </c>
      <c r="B102" s="98" t="s">
        <v>27</v>
      </c>
      <c r="C102" s="98" t="s">
        <v>30</v>
      </c>
      <c r="D102" s="98" t="s">
        <v>111</v>
      </c>
      <c r="E102" s="98" t="s">
        <v>59</v>
      </c>
      <c r="F102" s="99">
        <v>2485.97998046875</v>
      </c>
      <c r="G102" s="100">
        <v>6983</v>
      </c>
    </row>
    <row r="103" spans="1:7">
      <c r="A103" s="98" t="s">
        <v>68</v>
      </c>
      <c r="B103" s="98" t="s">
        <v>27</v>
      </c>
      <c r="C103" s="98" t="s">
        <v>1</v>
      </c>
      <c r="D103" s="98" t="s">
        <v>112</v>
      </c>
      <c r="E103" s="98" t="s">
        <v>59</v>
      </c>
      <c r="F103" s="99">
        <v>28366.23046875</v>
      </c>
      <c r="G103" s="100">
        <v>28620</v>
      </c>
    </row>
    <row r="104" spans="1:7">
      <c r="A104" s="98" t="s">
        <v>68</v>
      </c>
      <c r="B104" s="98" t="s">
        <v>27</v>
      </c>
      <c r="C104" s="98" t="s">
        <v>28</v>
      </c>
      <c r="D104" s="98" t="s">
        <v>112</v>
      </c>
      <c r="E104" s="98" t="s">
        <v>59</v>
      </c>
      <c r="F104" s="99">
        <v>20279.80078125</v>
      </c>
      <c r="G104" s="100">
        <v>20272.5</v>
      </c>
    </row>
    <row r="105" spans="1:7">
      <c r="A105" s="98" t="s">
        <v>68</v>
      </c>
      <c r="B105" s="98" t="s">
        <v>27</v>
      </c>
      <c r="C105" s="98" t="s">
        <v>30</v>
      </c>
      <c r="D105" s="98" t="s">
        <v>124</v>
      </c>
      <c r="E105" s="98" t="s">
        <v>57</v>
      </c>
      <c r="F105" s="99">
        <v>62907.271484375</v>
      </c>
      <c r="G105" s="100">
        <v>232726.5</v>
      </c>
    </row>
    <row r="106" spans="1:7">
      <c r="A106" s="98" t="s">
        <v>68</v>
      </c>
      <c r="B106" s="98" t="s">
        <v>27</v>
      </c>
      <c r="C106" s="98" t="s">
        <v>30</v>
      </c>
      <c r="D106" s="98" t="s">
        <v>124</v>
      </c>
      <c r="E106" s="98" t="s">
        <v>135</v>
      </c>
      <c r="F106" s="99">
        <v>5889.60009765625</v>
      </c>
      <c r="G106" s="100">
        <v>34596.55859375</v>
      </c>
    </row>
    <row r="107" spans="1:7">
      <c r="A107" s="98" t="s">
        <v>68</v>
      </c>
      <c r="B107" s="98" t="s">
        <v>27</v>
      </c>
      <c r="C107" s="98" t="s">
        <v>30</v>
      </c>
      <c r="D107" s="98" t="s">
        <v>124</v>
      </c>
      <c r="E107" s="98" t="s">
        <v>60</v>
      </c>
      <c r="F107" s="99">
        <v>28456.7998046875</v>
      </c>
      <c r="G107" s="100">
        <v>99059.1484375</v>
      </c>
    </row>
    <row r="108" spans="1:7">
      <c r="A108" s="98" t="s">
        <v>68</v>
      </c>
      <c r="B108" s="98" t="s">
        <v>27</v>
      </c>
      <c r="C108" s="98" t="s">
        <v>30</v>
      </c>
      <c r="D108" s="98" t="s">
        <v>124</v>
      </c>
      <c r="E108" s="98" t="s">
        <v>61</v>
      </c>
      <c r="F108" s="99">
        <v>29845.4404296875</v>
      </c>
      <c r="G108" s="100">
        <v>120890.6484375</v>
      </c>
    </row>
    <row r="109" spans="1:7">
      <c r="A109" s="98" t="s">
        <v>68</v>
      </c>
      <c r="B109" s="98" t="s">
        <v>27</v>
      </c>
      <c r="C109" s="98" t="s">
        <v>30</v>
      </c>
      <c r="D109" s="98" t="s">
        <v>125</v>
      </c>
      <c r="E109" s="98" t="s">
        <v>59</v>
      </c>
      <c r="F109" s="99">
        <v>17543.7890625</v>
      </c>
      <c r="G109" s="100">
        <v>35200.3515625</v>
      </c>
    </row>
    <row r="110" spans="1:7" ht="15.75" thickBot="1">
      <c r="A110" s="98" t="s">
        <v>68</v>
      </c>
      <c r="B110" s="98" t="s">
        <v>27</v>
      </c>
      <c r="C110" s="98" t="s">
        <v>30</v>
      </c>
      <c r="D110" s="98" t="s">
        <v>125</v>
      </c>
      <c r="E110" s="98" t="s">
        <v>61</v>
      </c>
      <c r="F110" s="99">
        <v>6312</v>
      </c>
      <c r="G110" s="100">
        <v>16680.599609375</v>
      </c>
    </row>
    <row r="111" spans="1:7" ht="15.75" thickBot="1">
      <c r="A111" s="33" t="s">
        <v>68</v>
      </c>
      <c r="B111" s="36"/>
      <c r="C111" s="36"/>
      <c r="D111" s="36"/>
      <c r="E111" s="36"/>
      <c r="F111" s="36">
        <f>SUM(F88:F110)</f>
        <v>1450433.4315681458</v>
      </c>
      <c r="G111" s="34">
        <f>SUM(G88:G110)</f>
        <v>4218088.4892425537</v>
      </c>
    </row>
    <row r="112" spans="1:7">
      <c r="A112" s="98" t="s">
        <v>70</v>
      </c>
      <c r="B112" s="98" t="s">
        <v>27</v>
      </c>
      <c r="C112" s="98" t="s">
        <v>30</v>
      </c>
      <c r="D112" s="98" t="s">
        <v>123</v>
      </c>
      <c r="E112" s="98" t="s">
        <v>57</v>
      </c>
      <c r="F112" s="99">
        <v>82040.830078125</v>
      </c>
      <c r="G112" s="100">
        <v>333081.5</v>
      </c>
    </row>
    <row r="113" spans="1:7">
      <c r="A113" s="98" t="s">
        <v>70</v>
      </c>
      <c r="B113" s="98" t="s">
        <v>27</v>
      </c>
      <c r="C113" s="98" t="s">
        <v>30</v>
      </c>
      <c r="D113" s="98" t="s">
        <v>123</v>
      </c>
      <c r="E113" s="98" t="s">
        <v>2</v>
      </c>
      <c r="F113" s="99">
        <v>24056.639892578125</v>
      </c>
      <c r="G113" s="100">
        <v>59289.6005859375</v>
      </c>
    </row>
    <row r="114" spans="1:7">
      <c r="A114" s="98" t="s">
        <v>70</v>
      </c>
      <c r="B114" s="98" t="s">
        <v>27</v>
      </c>
      <c r="C114" s="98" t="s">
        <v>30</v>
      </c>
      <c r="D114" s="98" t="s">
        <v>123</v>
      </c>
      <c r="E114" s="98" t="s">
        <v>59</v>
      </c>
      <c r="F114" s="99">
        <v>977994.58984375</v>
      </c>
      <c r="G114" s="100">
        <v>2578845.3203125</v>
      </c>
    </row>
    <row r="115" spans="1:7">
      <c r="A115" s="98" t="s">
        <v>70</v>
      </c>
      <c r="B115" s="98" t="s">
        <v>27</v>
      </c>
      <c r="C115" s="98" t="s">
        <v>30</v>
      </c>
      <c r="D115" s="98" t="s">
        <v>123</v>
      </c>
      <c r="E115" s="98" t="s">
        <v>60</v>
      </c>
      <c r="F115" s="99">
        <v>11608.7900390625</v>
      </c>
      <c r="G115" s="100">
        <v>30086.55078125</v>
      </c>
    </row>
    <row r="116" spans="1:7">
      <c r="A116" s="98" t="s">
        <v>70</v>
      </c>
      <c r="B116" s="98" t="s">
        <v>27</v>
      </c>
      <c r="C116" s="98" t="s">
        <v>30</v>
      </c>
      <c r="D116" s="98" t="s">
        <v>123</v>
      </c>
      <c r="E116" s="98" t="s">
        <v>3</v>
      </c>
      <c r="F116" s="99">
        <v>34583.04052734375</v>
      </c>
      <c r="G116" s="100">
        <v>90398.259765625</v>
      </c>
    </row>
    <row r="117" spans="1:7">
      <c r="A117" s="98" t="s">
        <v>70</v>
      </c>
      <c r="B117" s="98" t="s">
        <v>27</v>
      </c>
      <c r="C117" s="98" t="s">
        <v>30</v>
      </c>
      <c r="D117" s="98" t="s">
        <v>127</v>
      </c>
      <c r="E117" s="98" t="s">
        <v>2</v>
      </c>
      <c r="F117" s="99">
        <v>510.29998779296875</v>
      </c>
      <c r="G117" s="100">
        <v>1428.8300170898437</v>
      </c>
    </row>
    <row r="118" spans="1:7">
      <c r="A118" s="98" t="s">
        <v>70</v>
      </c>
      <c r="B118" s="98" t="s">
        <v>27</v>
      </c>
      <c r="C118" s="98" t="s">
        <v>30</v>
      </c>
      <c r="D118" s="98" t="s">
        <v>80</v>
      </c>
      <c r="E118" s="98" t="s">
        <v>2</v>
      </c>
      <c r="F118" s="99">
        <v>221.69999694824219</v>
      </c>
      <c r="G118" s="100">
        <v>620.65997314453125</v>
      </c>
    </row>
    <row r="119" spans="1:7">
      <c r="A119" s="98" t="s">
        <v>70</v>
      </c>
      <c r="B119" s="98" t="s">
        <v>27</v>
      </c>
      <c r="C119" s="98" t="s">
        <v>30</v>
      </c>
      <c r="D119" s="98" t="s">
        <v>126</v>
      </c>
      <c r="E119" s="98" t="s">
        <v>2</v>
      </c>
      <c r="F119" s="99">
        <v>102.05999755859375</v>
      </c>
      <c r="G119" s="100">
        <v>285.76998901367187</v>
      </c>
    </row>
    <row r="120" spans="1:7">
      <c r="A120" s="98" t="s">
        <v>70</v>
      </c>
      <c r="B120" s="98" t="s">
        <v>27</v>
      </c>
      <c r="C120" s="98" t="s">
        <v>30</v>
      </c>
      <c r="D120" s="98" t="s">
        <v>112</v>
      </c>
      <c r="E120" s="98" t="s">
        <v>59</v>
      </c>
      <c r="F120" s="99">
        <v>17782.810546875</v>
      </c>
      <c r="G120" s="100">
        <v>17887.5</v>
      </c>
    </row>
    <row r="121" spans="1:7">
      <c r="A121" s="98" t="s">
        <v>70</v>
      </c>
      <c r="B121" s="98" t="s">
        <v>27</v>
      </c>
      <c r="C121" s="98" t="s">
        <v>1</v>
      </c>
      <c r="D121" s="98" t="s">
        <v>112</v>
      </c>
      <c r="E121" s="98" t="s">
        <v>59</v>
      </c>
      <c r="F121" s="99">
        <v>21233.310546875</v>
      </c>
      <c r="G121" s="100">
        <v>24910</v>
      </c>
    </row>
    <row r="122" spans="1:7">
      <c r="A122" s="98" t="s">
        <v>70</v>
      </c>
      <c r="B122" s="98" t="s">
        <v>27</v>
      </c>
      <c r="C122" s="98" t="s">
        <v>30</v>
      </c>
      <c r="D122" s="98" t="s">
        <v>124</v>
      </c>
      <c r="E122" s="98" t="s">
        <v>60</v>
      </c>
      <c r="F122" s="99">
        <v>70408</v>
      </c>
      <c r="G122" s="100">
        <v>225143.01953125</v>
      </c>
    </row>
    <row r="123" spans="1:7">
      <c r="A123" s="98" t="s">
        <v>70</v>
      </c>
      <c r="B123" s="98" t="s">
        <v>27</v>
      </c>
      <c r="C123" s="98" t="s">
        <v>30</v>
      </c>
      <c r="D123" s="98" t="s">
        <v>124</v>
      </c>
      <c r="E123" s="98" t="s">
        <v>61</v>
      </c>
      <c r="F123" s="99">
        <v>26360.180419921875</v>
      </c>
      <c r="G123" s="100">
        <v>125126.31640625</v>
      </c>
    </row>
    <row r="124" spans="1:7">
      <c r="A124" s="98" t="s">
        <v>70</v>
      </c>
      <c r="B124" s="98" t="s">
        <v>27</v>
      </c>
      <c r="C124" s="98" t="s">
        <v>30</v>
      </c>
      <c r="D124" s="98" t="s">
        <v>125</v>
      </c>
      <c r="E124" s="98" t="s">
        <v>57</v>
      </c>
      <c r="F124" s="99">
        <v>17222.400390625</v>
      </c>
      <c r="G124" s="100">
        <v>60450</v>
      </c>
    </row>
    <row r="125" spans="1:7">
      <c r="A125" s="98" t="s">
        <v>70</v>
      </c>
      <c r="B125" s="98" t="s">
        <v>27</v>
      </c>
      <c r="C125" s="98" t="s">
        <v>30</v>
      </c>
      <c r="D125" s="98" t="s">
        <v>125</v>
      </c>
      <c r="E125" s="98" t="s">
        <v>59</v>
      </c>
      <c r="F125" s="99">
        <v>17543.7890625</v>
      </c>
      <c r="G125" s="100">
        <v>35200.671875</v>
      </c>
    </row>
    <row r="126" spans="1:7">
      <c r="A126" s="98" t="s">
        <v>70</v>
      </c>
      <c r="B126" s="98" t="s">
        <v>27</v>
      </c>
      <c r="C126" s="98" t="s">
        <v>30</v>
      </c>
      <c r="D126" s="98" t="s">
        <v>125</v>
      </c>
      <c r="E126" s="98" t="s">
        <v>60</v>
      </c>
      <c r="F126" s="99">
        <v>16104</v>
      </c>
      <c r="G126" s="100">
        <v>36111.1796875</v>
      </c>
    </row>
    <row r="127" spans="1:7" ht="15.75" thickBot="1">
      <c r="A127" s="98" t="s">
        <v>70</v>
      </c>
      <c r="B127" s="98" t="s">
        <v>27</v>
      </c>
      <c r="C127" s="98" t="s">
        <v>30</v>
      </c>
      <c r="D127" s="98" t="s">
        <v>125</v>
      </c>
      <c r="E127" s="98" t="s">
        <v>61</v>
      </c>
      <c r="F127" s="99">
        <v>7531.2001953125</v>
      </c>
      <c r="G127" s="100">
        <v>18803.91015625</v>
      </c>
    </row>
    <row r="128" spans="1:7" ht="15.75" thickBot="1">
      <c r="A128" s="33" t="s">
        <v>70</v>
      </c>
      <c r="B128" s="36"/>
      <c r="C128" s="36"/>
      <c r="D128" s="36"/>
      <c r="E128" s="36"/>
      <c r="F128" s="36">
        <f>SUM(F112:F127)</f>
        <v>1325303.6415252686</v>
      </c>
      <c r="G128" s="34">
        <f>SUM(G112:G127)</f>
        <v>3637669.0890808105</v>
      </c>
    </row>
    <row r="129" spans="1:7">
      <c r="A129" s="98" t="s">
        <v>71</v>
      </c>
      <c r="B129" s="98" t="s">
        <v>27</v>
      </c>
      <c r="C129" s="98" t="s">
        <v>30</v>
      </c>
      <c r="D129" s="98" t="s">
        <v>134</v>
      </c>
      <c r="E129" s="98" t="s">
        <v>3</v>
      </c>
      <c r="F129" s="99">
        <v>11666.08984375</v>
      </c>
      <c r="G129" s="100">
        <v>37036.560546875</v>
      </c>
    </row>
    <row r="130" spans="1:7">
      <c r="A130" s="98" t="s">
        <v>71</v>
      </c>
      <c r="B130" s="98" t="s">
        <v>27</v>
      </c>
      <c r="C130" s="98" t="s">
        <v>30</v>
      </c>
      <c r="D130" s="98" t="s">
        <v>123</v>
      </c>
      <c r="E130" s="98" t="s">
        <v>2</v>
      </c>
      <c r="F130" s="99">
        <v>15484.31982421875</v>
      </c>
      <c r="G130" s="100">
        <v>54365.61083984375</v>
      </c>
    </row>
    <row r="131" spans="1:7">
      <c r="A131" s="98" t="s">
        <v>71</v>
      </c>
      <c r="B131" s="98" t="s">
        <v>27</v>
      </c>
      <c r="C131" s="98" t="s">
        <v>30</v>
      </c>
      <c r="D131" s="98" t="s">
        <v>123</v>
      </c>
      <c r="E131" s="98" t="s">
        <v>59</v>
      </c>
      <c r="F131" s="99">
        <v>1195209.1142578125</v>
      </c>
      <c r="G131" s="100">
        <v>3114954.328125</v>
      </c>
    </row>
    <row r="132" spans="1:7">
      <c r="A132" s="98" t="s">
        <v>71</v>
      </c>
      <c r="B132" s="98" t="s">
        <v>27</v>
      </c>
      <c r="C132" s="98" t="s">
        <v>30</v>
      </c>
      <c r="D132" s="98" t="s">
        <v>123</v>
      </c>
      <c r="E132" s="98" t="s">
        <v>3</v>
      </c>
      <c r="F132" s="99">
        <v>31810.380859375</v>
      </c>
      <c r="G132" s="100">
        <v>185325.599609375</v>
      </c>
    </row>
    <row r="133" spans="1:7">
      <c r="A133" s="98" t="s">
        <v>71</v>
      </c>
      <c r="B133" s="98" t="s">
        <v>27</v>
      </c>
      <c r="C133" s="98" t="s">
        <v>30</v>
      </c>
      <c r="D133" s="98" t="s">
        <v>123</v>
      </c>
      <c r="E133" s="98" t="s">
        <v>100</v>
      </c>
      <c r="F133" s="99">
        <v>664.79998779296875</v>
      </c>
      <c r="G133" s="100">
        <v>2948.39990234375</v>
      </c>
    </row>
    <row r="134" spans="1:7">
      <c r="A134" s="98" t="s">
        <v>71</v>
      </c>
      <c r="B134" s="98" t="s">
        <v>27</v>
      </c>
      <c r="C134" s="98" t="s">
        <v>30</v>
      </c>
      <c r="D134" s="98" t="s">
        <v>123</v>
      </c>
      <c r="E134" s="98" t="s">
        <v>61</v>
      </c>
      <c r="F134" s="99">
        <v>25513.30029296875</v>
      </c>
      <c r="G134" s="100">
        <v>57070.419921875</v>
      </c>
    </row>
    <row r="135" spans="1:7">
      <c r="A135" s="98" t="s">
        <v>71</v>
      </c>
      <c r="B135" s="98" t="s">
        <v>27</v>
      </c>
      <c r="C135" s="98" t="s">
        <v>30</v>
      </c>
      <c r="D135" s="98" t="s">
        <v>130</v>
      </c>
      <c r="E135" s="98" t="s">
        <v>2</v>
      </c>
      <c r="F135" s="99">
        <v>884.510009765625</v>
      </c>
      <c r="G135" s="100">
        <v>2476.639892578125</v>
      </c>
    </row>
    <row r="136" spans="1:7">
      <c r="A136" s="98" t="s">
        <v>71</v>
      </c>
      <c r="B136" s="98" t="s">
        <v>27</v>
      </c>
      <c r="C136" s="98" t="s">
        <v>30</v>
      </c>
      <c r="D136" s="98" t="s">
        <v>127</v>
      </c>
      <c r="E136" s="98" t="s">
        <v>2</v>
      </c>
      <c r="F136" s="99">
        <v>748.44000244140625</v>
      </c>
      <c r="G136" s="100">
        <v>2095.6200866699219</v>
      </c>
    </row>
    <row r="137" spans="1:7">
      <c r="A137" s="98" t="s">
        <v>71</v>
      </c>
      <c r="B137" s="98" t="s">
        <v>27</v>
      </c>
      <c r="C137" s="98" t="s">
        <v>30</v>
      </c>
      <c r="D137" s="98" t="s">
        <v>126</v>
      </c>
      <c r="E137" s="98" t="s">
        <v>2</v>
      </c>
      <c r="F137" s="99">
        <v>306.17999649047852</v>
      </c>
      <c r="G137" s="100">
        <v>857.30000305175781</v>
      </c>
    </row>
    <row r="138" spans="1:7">
      <c r="A138" s="98" t="s">
        <v>71</v>
      </c>
      <c r="B138" s="98" t="s">
        <v>27</v>
      </c>
      <c r="C138" s="98" t="s">
        <v>30</v>
      </c>
      <c r="D138" s="98" t="s">
        <v>129</v>
      </c>
      <c r="E138" s="98" t="s">
        <v>2</v>
      </c>
      <c r="F138" s="99">
        <v>691.6299934387207</v>
      </c>
      <c r="G138" s="100">
        <v>1936.5399780273437</v>
      </c>
    </row>
    <row r="139" spans="1:7">
      <c r="A139" s="98" t="s">
        <v>71</v>
      </c>
      <c r="B139" s="98" t="s">
        <v>27</v>
      </c>
      <c r="C139" s="98" t="s">
        <v>28</v>
      </c>
      <c r="D139" s="98" t="s">
        <v>121</v>
      </c>
      <c r="E139" s="98" t="s">
        <v>63</v>
      </c>
      <c r="F139" s="99">
        <v>6253.72998046875</v>
      </c>
      <c r="G139" s="100">
        <v>16628.9609375</v>
      </c>
    </row>
    <row r="140" spans="1:7">
      <c r="A140" s="98" t="s">
        <v>71</v>
      </c>
      <c r="B140" s="98" t="s">
        <v>27</v>
      </c>
      <c r="C140" s="98" t="s">
        <v>1</v>
      </c>
      <c r="D140" s="98" t="s">
        <v>112</v>
      </c>
      <c r="E140" s="98" t="s">
        <v>59</v>
      </c>
      <c r="F140" s="99">
        <v>72928.048828125</v>
      </c>
      <c r="G140" s="100">
        <v>73405</v>
      </c>
    </row>
    <row r="141" spans="1:7">
      <c r="A141" s="98" t="s">
        <v>71</v>
      </c>
      <c r="B141" s="98" t="s">
        <v>27</v>
      </c>
      <c r="C141" s="98" t="s">
        <v>30</v>
      </c>
      <c r="D141" s="98" t="s">
        <v>124</v>
      </c>
      <c r="E141" s="98" t="s">
        <v>57</v>
      </c>
      <c r="F141" s="99">
        <v>36360</v>
      </c>
      <c r="G141" s="100">
        <v>145955</v>
      </c>
    </row>
    <row r="142" spans="1:7">
      <c r="A142" s="98" t="s">
        <v>71</v>
      </c>
      <c r="B142" s="98" t="s">
        <v>27</v>
      </c>
      <c r="C142" s="98" t="s">
        <v>30</v>
      </c>
      <c r="D142" s="98" t="s">
        <v>124</v>
      </c>
      <c r="E142" s="98" t="s">
        <v>60</v>
      </c>
      <c r="F142" s="99">
        <v>50370.0009765625</v>
      </c>
      <c r="G142" s="100">
        <v>144137.88671875</v>
      </c>
    </row>
    <row r="143" spans="1:7">
      <c r="A143" s="98" t="s">
        <v>71</v>
      </c>
      <c r="B143" s="98" t="s">
        <v>27</v>
      </c>
      <c r="C143" s="98" t="s">
        <v>30</v>
      </c>
      <c r="D143" s="98" t="s">
        <v>124</v>
      </c>
      <c r="E143" s="98" t="s">
        <v>61</v>
      </c>
      <c r="F143" s="99">
        <v>40921.1796875</v>
      </c>
      <c r="G143" s="100">
        <v>111563.578125</v>
      </c>
    </row>
    <row r="144" spans="1:7">
      <c r="A144" s="98" t="s">
        <v>71</v>
      </c>
      <c r="B144" s="98" t="s">
        <v>27</v>
      </c>
      <c r="C144" s="98" t="s">
        <v>30</v>
      </c>
      <c r="D144" s="98" t="s">
        <v>125</v>
      </c>
      <c r="E144" s="98" t="s">
        <v>60</v>
      </c>
      <c r="F144" s="99">
        <v>5912.39990234375</v>
      </c>
      <c r="G144" s="100">
        <v>22400.6796875</v>
      </c>
    </row>
    <row r="145" spans="1:7" ht="15.75" thickBot="1">
      <c r="A145" s="98" t="s">
        <v>71</v>
      </c>
      <c r="B145" s="98" t="s">
        <v>27</v>
      </c>
      <c r="C145" s="98" t="s">
        <v>30</v>
      </c>
      <c r="D145" s="98" t="s">
        <v>125</v>
      </c>
      <c r="E145" s="98" t="s">
        <v>61</v>
      </c>
      <c r="F145" s="99">
        <v>46971.9599609375</v>
      </c>
      <c r="G145" s="100">
        <v>131564.236328125</v>
      </c>
    </row>
    <row r="146" spans="1:7" ht="15.75" thickBot="1">
      <c r="A146" s="33" t="s">
        <v>71</v>
      </c>
      <c r="B146" s="36"/>
      <c r="C146" s="36"/>
      <c r="D146" s="36"/>
      <c r="E146" s="36"/>
      <c r="F146" s="36">
        <f>SUM(F129:F145)</f>
        <v>1542696.0844039917</v>
      </c>
      <c r="G146" s="34">
        <f>SUM(G129:G145)</f>
        <v>4104722.3607025146</v>
      </c>
    </row>
    <row r="147" spans="1:7">
      <c r="A147" s="98" t="s">
        <v>79</v>
      </c>
      <c r="B147" s="98" t="s">
        <v>27</v>
      </c>
      <c r="C147" s="98" t="s">
        <v>30</v>
      </c>
      <c r="D147" s="98" t="s">
        <v>123</v>
      </c>
      <c r="E147" s="98" t="s">
        <v>57</v>
      </c>
      <c r="F147" s="99">
        <v>64160.26171875</v>
      </c>
      <c r="G147" s="100">
        <v>243975</v>
      </c>
    </row>
    <row r="148" spans="1:7">
      <c r="A148" s="98" t="s">
        <v>79</v>
      </c>
      <c r="B148" s="98" t="s">
        <v>27</v>
      </c>
      <c r="C148" s="98" t="s">
        <v>30</v>
      </c>
      <c r="D148" s="98" t="s">
        <v>123</v>
      </c>
      <c r="E148" s="98" t="s">
        <v>2</v>
      </c>
      <c r="F148" s="99">
        <v>17343.93994140625</v>
      </c>
      <c r="G148" s="100">
        <v>61327.9609375</v>
      </c>
    </row>
    <row r="149" spans="1:7">
      <c r="A149" s="98" t="s">
        <v>79</v>
      </c>
      <c r="B149" s="98" t="s">
        <v>27</v>
      </c>
      <c r="C149" s="98" t="s">
        <v>30</v>
      </c>
      <c r="D149" s="98" t="s">
        <v>123</v>
      </c>
      <c r="E149" s="98" t="s">
        <v>59</v>
      </c>
      <c r="F149" s="99">
        <v>907156.3681640625</v>
      </c>
      <c r="G149" s="100">
        <v>2256985.1328125</v>
      </c>
    </row>
    <row r="150" spans="1:7">
      <c r="A150" s="98" t="s">
        <v>79</v>
      </c>
      <c r="B150" s="98" t="s">
        <v>27</v>
      </c>
      <c r="C150" s="98" t="s">
        <v>30</v>
      </c>
      <c r="D150" s="98" t="s">
        <v>123</v>
      </c>
      <c r="E150" s="98" t="s">
        <v>60</v>
      </c>
      <c r="F150" s="99">
        <v>1451.510009765625</v>
      </c>
      <c r="G150" s="100">
        <v>1362.4000244140625</v>
      </c>
    </row>
    <row r="151" spans="1:7">
      <c r="A151" s="98" t="s">
        <v>79</v>
      </c>
      <c r="B151" s="98" t="s">
        <v>27</v>
      </c>
      <c r="C151" s="98" t="s">
        <v>30</v>
      </c>
      <c r="D151" s="98" t="s">
        <v>123</v>
      </c>
      <c r="E151" s="98" t="s">
        <v>3</v>
      </c>
      <c r="F151" s="99">
        <v>35793.5400390625</v>
      </c>
      <c r="G151" s="100">
        <v>108626.8203125</v>
      </c>
    </row>
    <row r="152" spans="1:7">
      <c r="A152" s="98" t="s">
        <v>79</v>
      </c>
      <c r="B152" s="98" t="s">
        <v>27</v>
      </c>
      <c r="C152" s="98" t="s">
        <v>30</v>
      </c>
      <c r="D152" s="98" t="s">
        <v>123</v>
      </c>
      <c r="E152" s="98" t="s">
        <v>128</v>
      </c>
      <c r="F152" s="99">
        <v>16283.51953125</v>
      </c>
      <c r="G152" s="100">
        <v>86165</v>
      </c>
    </row>
    <row r="153" spans="1:7">
      <c r="A153" s="98" t="s">
        <v>79</v>
      </c>
      <c r="B153" s="98" t="s">
        <v>27</v>
      </c>
      <c r="C153" s="98" t="s">
        <v>30</v>
      </c>
      <c r="D153" s="98" t="s">
        <v>127</v>
      </c>
      <c r="E153" s="98" t="s">
        <v>2</v>
      </c>
      <c r="F153" s="99">
        <v>751.38999938964844</v>
      </c>
      <c r="G153" s="100">
        <v>2066.8999862670898</v>
      </c>
    </row>
    <row r="154" spans="1:7">
      <c r="A154" s="98" t="s">
        <v>79</v>
      </c>
      <c r="B154" s="98" t="s">
        <v>27</v>
      </c>
      <c r="C154" s="98" t="s">
        <v>30</v>
      </c>
      <c r="D154" s="98" t="s">
        <v>129</v>
      </c>
      <c r="E154" s="98" t="s">
        <v>2</v>
      </c>
      <c r="F154" s="99">
        <v>258.55999755859375</v>
      </c>
      <c r="G154" s="100">
        <v>723.94000244140625</v>
      </c>
    </row>
    <row r="155" spans="1:7">
      <c r="A155" s="98" t="s">
        <v>79</v>
      </c>
      <c r="B155" s="98" t="s">
        <v>27</v>
      </c>
      <c r="C155" s="98" t="s">
        <v>1</v>
      </c>
      <c r="D155" s="98" t="s">
        <v>110</v>
      </c>
      <c r="E155" s="98" t="s">
        <v>59</v>
      </c>
      <c r="F155" s="99">
        <v>1048.719970703125</v>
      </c>
      <c r="G155" s="100">
        <v>1445.699951171875</v>
      </c>
    </row>
    <row r="156" spans="1:7">
      <c r="A156" s="98" t="s">
        <v>79</v>
      </c>
      <c r="B156" s="98" t="s">
        <v>27</v>
      </c>
      <c r="C156" s="98" t="s">
        <v>30</v>
      </c>
      <c r="D156" s="98" t="s">
        <v>112</v>
      </c>
      <c r="E156" s="98" t="s">
        <v>59</v>
      </c>
      <c r="F156" s="99">
        <v>22393.619140625</v>
      </c>
      <c r="G156" s="100">
        <v>25143</v>
      </c>
    </row>
    <row r="157" spans="1:7">
      <c r="A157" s="98" t="s">
        <v>79</v>
      </c>
      <c r="B157" s="98" t="s">
        <v>27</v>
      </c>
      <c r="C157" s="98" t="s">
        <v>30</v>
      </c>
      <c r="D157" s="98" t="s">
        <v>124</v>
      </c>
      <c r="E157" s="98" t="s">
        <v>60</v>
      </c>
      <c r="F157" s="99">
        <v>20358</v>
      </c>
      <c r="G157" s="100">
        <v>66801.6015625</v>
      </c>
    </row>
    <row r="158" spans="1:7">
      <c r="A158" s="98" t="s">
        <v>79</v>
      </c>
      <c r="B158" s="98" t="s">
        <v>27</v>
      </c>
      <c r="C158" s="98" t="s">
        <v>30</v>
      </c>
      <c r="D158" s="98" t="s">
        <v>124</v>
      </c>
      <c r="E158" s="98" t="s">
        <v>61</v>
      </c>
      <c r="F158" s="99">
        <v>11036.400390625</v>
      </c>
      <c r="G158" s="100">
        <v>39550.62109375</v>
      </c>
    </row>
    <row r="159" spans="1:7">
      <c r="A159" s="98" t="s">
        <v>79</v>
      </c>
      <c r="B159" s="98" t="s">
        <v>27</v>
      </c>
      <c r="C159" s="98" t="s">
        <v>30</v>
      </c>
      <c r="D159" s="98" t="s">
        <v>125</v>
      </c>
      <c r="E159" s="98" t="s">
        <v>56</v>
      </c>
      <c r="F159" s="99">
        <v>11016</v>
      </c>
      <c r="G159" s="100">
        <v>97077.1171875</v>
      </c>
    </row>
    <row r="160" spans="1:7">
      <c r="A160" s="98" t="s">
        <v>79</v>
      </c>
      <c r="B160" s="98" t="s">
        <v>27</v>
      </c>
      <c r="C160" s="98" t="s">
        <v>30</v>
      </c>
      <c r="D160" s="98" t="s">
        <v>125</v>
      </c>
      <c r="E160" s="98" t="s">
        <v>60</v>
      </c>
      <c r="F160" s="99">
        <v>30753.51953125</v>
      </c>
      <c r="G160" s="100">
        <v>84763.609375</v>
      </c>
    </row>
    <row r="161" spans="1:7">
      <c r="A161" s="98" t="s">
        <v>79</v>
      </c>
      <c r="B161" s="98" t="s">
        <v>27</v>
      </c>
      <c r="C161" s="98" t="s">
        <v>30</v>
      </c>
      <c r="D161" s="98" t="s">
        <v>125</v>
      </c>
      <c r="E161" s="98" t="s">
        <v>128</v>
      </c>
      <c r="F161" s="99">
        <v>13932</v>
      </c>
      <c r="G161" s="100">
        <v>79310.08984375</v>
      </c>
    </row>
    <row r="162" spans="1:7" ht="15.75" thickBot="1">
      <c r="A162" s="101" t="s">
        <v>79</v>
      </c>
      <c r="B162" s="101" t="s">
        <v>27</v>
      </c>
      <c r="C162" s="101" t="s">
        <v>30</v>
      </c>
      <c r="D162" s="101" t="s">
        <v>125</v>
      </c>
      <c r="E162" s="101" t="s">
        <v>61</v>
      </c>
      <c r="F162" s="102">
        <v>29307.3095703125</v>
      </c>
      <c r="G162" s="103">
        <v>87762.30078125</v>
      </c>
    </row>
    <row r="163" spans="1:7" ht="15.75" thickBot="1">
      <c r="A163" s="33" t="s">
        <v>79</v>
      </c>
      <c r="B163" s="36"/>
      <c r="C163" s="36"/>
      <c r="D163" s="36"/>
      <c r="E163" s="36"/>
      <c r="F163" s="36">
        <f>SUM(F147:F162)</f>
        <v>1183044.6580047607</v>
      </c>
      <c r="G163" s="34">
        <f>SUM(G147:G162)</f>
        <v>3243087.1938705444</v>
      </c>
    </row>
    <row r="164" spans="1:7">
      <c r="A164" s="98" t="s">
        <v>251</v>
      </c>
      <c r="B164" s="98" t="s">
        <v>27</v>
      </c>
      <c r="C164" s="98" t="s">
        <v>30</v>
      </c>
      <c r="D164" s="98" t="s">
        <v>123</v>
      </c>
      <c r="E164" s="98" t="s">
        <v>57</v>
      </c>
      <c r="F164" s="99">
        <v>30251.51953125</v>
      </c>
      <c r="G164" s="100">
        <v>118797.5</v>
      </c>
    </row>
    <row r="165" spans="1:7">
      <c r="A165" s="98" t="s">
        <v>251</v>
      </c>
      <c r="B165" s="98" t="s">
        <v>27</v>
      </c>
      <c r="C165" s="98" t="s">
        <v>30</v>
      </c>
      <c r="D165" s="98" t="s">
        <v>126</v>
      </c>
      <c r="E165" s="98" t="s">
        <v>2</v>
      </c>
      <c r="F165" s="99">
        <v>117.94000244140625</v>
      </c>
      <c r="G165" s="100">
        <v>330.22000122070312</v>
      </c>
    </row>
    <row r="166" spans="1:7">
      <c r="A166" s="98" t="s">
        <v>251</v>
      </c>
      <c r="B166" s="98" t="s">
        <v>27</v>
      </c>
      <c r="C166" s="98" t="s">
        <v>30</v>
      </c>
      <c r="D166" s="98" t="s">
        <v>129</v>
      </c>
      <c r="E166" s="98" t="s">
        <v>2</v>
      </c>
      <c r="F166" s="99">
        <v>440.89998626708984</v>
      </c>
      <c r="G166" s="100">
        <v>796.33998107910156</v>
      </c>
    </row>
    <row r="167" spans="1:7">
      <c r="A167" s="98" t="s">
        <v>251</v>
      </c>
      <c r="B167" s="98" t="s">
        <v>27</v>
      </c>
      <c r="C167" s="98" t="s">
        <v>30</v>
      </c>
      <c r="D167" s="98" t="s">
        <v>132</v>
      </c>
      <c r="E167" s="98" t="s">
        <v>59</v>
      </c>
      <c r="F167" s="99">
        <v>24008.400390625</v>
      </c>
      <c r="G167" s="100">
        <v>72589.5</v>
      </c>
    </row>
    <row r="168" spans="1:7">
      <c r="A168" s="98" t="s">
        <v>251</v>
      </c>
      <c r="B168" s="98" t="s">
        <v>27</v>
      </c>
      <c r="C168" s="98" t="s">
        <v>30</v>
      </c>
      <c r="D168" s="98" t="s">
        <v>111</v>
      </c>
      <c r="E168" s="98" t="s">
        <v>59</v>
      </c>
      <c r="F168" s="99">
        <v>136.08000183105469</v>
      </c>
      <c r="G168" s="100">
        <v>262.70001220703125</v>
      </c>
    </row>
    <row r="169" spans="1:7">
      <c r="A169" s="98" t="s">
        <v>251</v>
      </c>
      <c r="B169" s="98" t="s">
        <v>27</v>
      </c>
      <c r="C169" s="98" t="s">
        <v>30</v>
      </c>
      <c r="D169" s="98" t="s">
        <v>123</v>
      </c>
      <c r="E169" s="98" t="s">
        <v>3</v>
      </c>
      <c r="F169" s="99">
        <v>33892.4794921875</v>
      </c>
      <c r="G169" s="100">
        <v>114979.29296875</v>
      </c>
    </row>
    <row r="170" spans="1:7">
      <c r="A170" s="98" t="s">
        <v>251</v>
      </c>
      <c r="B170" s="98" t="s">
        <v>27</v>
      </c>
      <c r="C170" s="98" t="s">
        <v>30</v>
      </c>
      <c r="D170" s="98" t="s">
        <v>123</v>
      </c>
      <c r="E170" s="98" t="s">
        <v>59</v>
      </c>
      <c r="F170" s="99">
        <v>1188116.0380859375</v>
      </c>
      <c r="G170" s="100">
        <v>2409637.375</v>
      </c>
    </row>
    <row r="171" spans="1:7">
      <c r="A171" s="98" t="s">
        <v>251</v>
      </c>
      <c r="B171" s="98" t="s">
        <v>27</v>
      </c>
      <c r="C171" s="98" t="s">
        <v>30</v>
      </c>
      <c r="D171" s="98" t="s">
        <v>127</v>
      </c>
      <c r="E171" s="98" t="s">
        <v>2</v>
      </c>
      <c r="F171" s="99">
        <v>1173.6900329589844</v>
      </c>
      <c r="G171" s="100">
        <v>3286.3199768066406</v>
      </c>
    </row>
    <row r="172" spans="1:7">
      <c r="A172" s="98" t="s">
        <v>251</v>
      </c>
      <c r="B172" s="98" t="s">
        <v>27</v>
      </c>
      <c r="C172" s="98" t="s">
        <v>30</v>
      </c>
      <c r="D172" s="98" t="s">
        <v>123</v>
      </c>
      <c r="E172" s="98" t="s">
        <v>2</v>
      </c>
      <c r="F172" s="99">
        <v>64288.22021484375</v>
      </c>
      <c r="G172" s="100">
        <v>233831.310546875</v>
      </c>
    </row>
    <row r="173" spans="1:7">
      <c r="A173" s="98" t="s">
        <v>251</v>
      </c>
      <c r="B173" s="98" t="s">
        <v>27</v>
      </c>
      <c r="C173" s="98" t="s">
        <v>30</v>
      </c>
      <c r="D173" s="98" t="s">
        <v>112</v>
      </c>
      <c r="E173" s="98" t="s">
        <v>59</v>
      </c>
      <c r="F173" s="99">
        <v>79739.779296875</v>
      </c>
      <c r="G173" s="100">
        <v>85190.40234375</v>
      </c>
    </row>
    <row r="174" spans="1:7">
      <c r="A174" s="98" t="s">
        <v>251</v>
      </c>
      <c r="B174" s="98" t="s">
        <v>27</v>
      </c>
      <c r="C174" s="98" t="s">
        <v>30</v>
      </c>
      <c r="D174" s="98" t="s">
        <v>124</v>
      </c>
      <c r="E174" s="98" t="s">
        <v>56</v>
      </c>
      <c r="F174" s="99">
        <v>13188.1904296875</v>
      </c>
      <c r="G174" s="100">
        <v>114118.8984375</v>
      </c>
    </row>
    <row r="175" spans="1:7">
      <c r="A175" s="98" t="s">
        <v>251</v>
      </c>
      <c r="B175" s="98" t="s">
        <v>27</v>
      </c>
      <c r="C175" s="98" t="s">
        <v>30</v>
      </c>
      <c r="D175" s="98" t="s">
        <v>124</v>
      </c>
      <c r="E175" s="98" t="s">
        <v>135</v>
      </c>
      <c r="F175" s="99">
        <v>6444</v>
      </c>
      <c r="G175" s="100">
        <v>36469.5</v>
      </c>
    </row>
    <row r="176" spans="1:7">
      <c r="A176" s="98" t="s">
        <v>251</v>
      </c>
      <c r="B176" s="98" t="s">
        <v>27</v>
      </c>
      <c r="C176" s="98" t="s">
        <v>30</v>
      </c>
      <c r="D176" s="98" t="s">
        <v>124</v>
      </c>
      <c r="E176" s="98" t="s">
        <v>60</v>
      </c>
      <c r="F176" s="99">
        <v>37987.83984375</v>
      </c>
      <c r="G176" s="100">
        <v>123218.80078125</v>
      </c>
    </row>
    <row r="177" spans="1:7">
      <c r="A177" s="98" t="s">
        <v>251</v>
      </c>
      <c r="B177" s="98" t="s">
        <v>27</v>
      </c>
      <c r="C177" s="98" t="s">
        <v>30</v>
      </c>
      <c r="D177" s="98" t="s">
        <v>124</v>
      </c>
      <c r="E177" s="98" t="s">
        <v>61</v>
      </c>
      <c r="F177" s="99">
        <v>39809.8798828125</v>
      </c>
      <c r="G177" s="100">
        <v>103601.220703125</v>
      </c>
    </row>
    <row r="178" spans="1:7" ht="15.75" thickBot="1">
      <c r="A178" s="98" t="s">
        <v>251</v>
      </c>
      <c r="B178" s="98" t="s">
        <v>27</v>
      </c>
      <c r="C178" s="98" t="s">
        <v>30</v>
      </c>
      <c r="D178" s="98" t="s">
        <v>125</v>
      </c>
      <c r="E178" s="98" t="s">
        <v>61</v>
      </c>
      <c r="F178" s="99">
        <v>24265.919921875</v>
      </c>
      <c r="G178" s="100">
        <v>76381.66796875</v>
      </c>
    </row>
    <row r="179" spans="1:7" ht="15.75" thickBot="1">
      <c r="A179" s="33" t="s">
        <v>251</v>
      </c>
      <c r="B179" s="36"/>
      <c r="C179" s="36"/>
      <c r="D179" s="36"/>
      <c r="E179" s="36"/>
      <c r="F179" s="36">
        <f>SUM(F164:F178)</f>
        <v>1543860.8771133423</v>
      </c>
      <c r="G179" s="34">
        <f>SUM(G164:G178)</f>
        <v>3493491.0487213135</v>
      </c>
    </row>
    <row r="180" spans="1:7" ht="16.5" thickBot="1">
      <c r="A180" s="22" t="s">
        <v>8</v>
      </c>
      <c r="B180" s="22"/>
      <c r="C180" s="22"/>
      <c r="D180" s="22"/>
      <c r="E180" s="22"/>
      <c r="F180" s="22">
        <f>SUM(F179,F163,F146,F128,F111,F87,F66,F45,F37,F20)</f>
        <v>12603243.370729446</v>
      </c>
      <c r="G180" s="23">
        <f>SUM(G179,G163,G146,G128,G111,G87,G66,G45,G37,G20)</f>
        <v>27845816.454591751</v>
      </c>
    </row>
  </sheetData>
  <sortState ref="A12:H154">
    <sortCondition ref="D12:D154"/>
    <sortCondition ref="E12:E154"/>
  </sortState>
  <mergeCells count="5">
    <mergeCell ref="A6:G6"/>
    <mergeCell ref="A7:G7"/>
    <mergeCell ref="A8:G8"/>
    <mergeCell ref="A9:G9"/>
    <mergeCell ref="A10:G10"/>
  </mergeCells>
  <printOptions horizontalCentered="1"/>
  <pageMargins left="0.49" right="0.511811023622047" top="0.74803149606299202" bottom="0.74803149606299202" header="0.31496062992126" footer="0.31496062992126"/>
  <pageSetup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E11" sqref="E11"/>
    </sheetView>
  </sheetViews>
  <sheetFormatPr baseColWidth="10" defaultColWidth="14.28515625" defaultRowHeight="15"/>
  <cols>
    <col min="1" max="1" width="8.42578125" bestFit="1" customWidth="1"/>
    <col min="2" max="2" width="7" bestFit="1" customWidth="1"/>
    <col min="3" max="3" width="12" bestFit="1" customWidth="1"/>
    <col min="4" max="4" width="12" customWidth="1"/>
    <col min="5" max="5" width="18.7109375" bestFit="1" customWidth="1"/>
    <col min="6" max="6" width="6.7109375" style="6" bestFit="1" customWidth="1"/>
    <col min="7" max="7" width="11" style="1" bestFit="1" customWidth="1"/>
  </cols>
  <sheetData>
    <row r="1" spans="1:7">
      <c r="A1" s="15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246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E11" sqref="E11"/>
    </sheetView>
  </sheetViews>
  <sheetFormatPr baseColWidth="10" defaultColWidth="23" defaultRowHeight="15"/>
  <cols>
    <col min="1" max="1" width="11.42578125" bestFit="1" customWidth="1"/>
    <col min="2" max="2" width="7" bestFit="1" customWidth="1"/>
    <col min="3" max="3" width="14.42578125" bestFit="1" customWidth="1"/>
    <col min="4" max="4" width="14.42578125" customWidth="1"/>
    <col min="5" max="5" width="18.7109375" bestFit="1" customWidth="1"/>
    <col min="6" max="6" width="6.7109375" style="6" bestFit="1" customWidth="1"/>
    <col min="7" max="7" width="11" style="1" bestFit="1" customWidth="1"/>
  </cols>
  <sheetData>
    <row r="1" spans="1:7">
      <c r="A1" s="15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247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45"/>
  <sheetViews>
    <sheetView topLeftCell="A28" workbookViewId="0">
      <selection activeCell="G45" sqref="F12:G45"/>
    </sheetView>
  </sheetViews>
  <sheetFormatPr baseColWidth="10" defaultColWidth="52.570312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6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248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  <row r="12" spans="1:7" ht="15.75" thickBot="1">
      <c r="A12" s="104" t="s">
        <v>5</v>
      </c>
      <c r="B12" s="104" t="s">
        <v>18</v>
      </c>
      <c r="C12" s="104" t="s">
        <v>51</v>
      </c>
      <c r="D12" s="104" t="s">
        <v>141</v>
      </c>
      <c r="E12" s="104" t="s">
        <v>57</v>
      </c>
      <c r="F12" s="90">
        <v>1855000</v>
      </c>
      <c r="G12" s="91">
        <v>1011400</v>
      </c>
    </row>
    <row r="13" spans="1:7" ht="15.75" thickBot="1">
      <c r="A13" s="33" t="s">
        <v>5</v>
      </c>
      <c r="B13" s="36"/>
      <c r="C13" s="36"/>
      <c r="D13" s="36"/>
      <c r="E13" s="36"/>
      <c r="F13" s="36">
        <f>SUM(F12)</f>
        <v>1855000</v>
      </c>
      <c r="G13" s="34">
        <f>SUM(G12)</f>
        <v>1011400</v>
      </c>
    </row>
    <row r="14" spans="1:7">
      <c r="A14" s="105" t="s">
        <v>6</v>
      </c>
      <c r="B14" s="105" t="s">
        <v>25</v>
      </c>
      <c r="C14" s="105" t="s">
        <v>31</v>
      </c>
      <c r="D14" s="105" t="s">
        <v>48</v>
      </c>
      <c r="E14" s="105" t="s">
        <v>104</v>
      </c>
      <c r="F14" s="45">
        <v>10358.33984375</v>
      </c>
      <c r="G14" s="46">
        <v>4575.6201171875</v>
      </c>
    </row>
    <row r="15" spans="1:7">
      <c r="A15" s="37" t="s">
        <v>6</v>
      </c>
      <c r="B15" s="37" t="s">
        <v>25</v>
      </c>
      <c r="C15" s="37" t="s">
        <v>31</v>
      </c>
      <c r="D15" s="37" t="s">
        <v>48</v>
      </c>
      <c r="E15" s="37" t="s">
        <v>137</v>
      </c>
      <c r="F15" s="28">
        <v>19278</v>
      </c>
      <c r="G15" s="31">
        <v>8237.5</v>
      </c>
    </row>
    <row r="16" spans="1:7" ht="15.75" thickBot="1">
      <c r="A16" s="106" t="s">
        <v>6</v>
      </c>
      <c r="B16" s="106" t="s">
        <v>25</v>
      </c>
      <c r="C16" s="106" t="s">
        <v>31</v>
      </c>
      <c r="D16" s="106" t="s">
        <v>48</v>
      </c>
      <c r="E16" s="106" t="s">
        <v>88</v>
      </c>
      <c r="F16" s="44">
        <v>19958.259765625</v>
      </c>
      <c r="G16" s="96">
        <v>9395</v>
      </c>
    </row>
    <row r="17" spans="1:7" ht="15.75" thickBot="1">
      <c r="A17" s="33" t="s">
        <v>6</v>
      </c>
      <c r="B17" s="36"/>
      <c r="C17" s="36"/>
      <c r="D17" s="36"/>
      <c r="E17" s="36"/>
      <c r="F17" s="36">
        <f>SUM(F14:F16)</f>
        <v>49594.599609375</v>
      </c>
      <c r="G17" s="34">
        <f>SUM(G14:G16)</f>
        <v>22208.1201171875</v>
      </c>
    </row>
    <row r="18" spans="1:7" ht="15.75" thickBot="1">
      <c r="A18" s="107" t="s">
        <v>7</v>
      </c>
      <c r="B18" s="107" t="s">
        <v>48</v>
      </c>
      <c r="C18" s="107" t="s">
        <v>31</v>
      </c>
      <c r="D18" s="107" t="s">
        <v>48</v>
      </c>
      <c r="E18" s="107" t="s">
        <v>59</v>
      </c>
      <c r="F18" s="94">
        <v>226.80000305175781</v>
      </c>
      <c r="G18" s="95">
        <v>10200</v>
      </c>
    </row>
    <row r="19" spans="1:7" ht="15.75" thickBot="1">
      <c r="A19" s="33" t="s">
        <v>7</v>
      </c>
      <c r="B19" s="36"/>
      <c r="C19" s="36"/>
      <c r="D19" s="36"/>
      <c r="E19" s="36"/>
      <c r="F19" s="36">
        <f>SUM(F18)</f>
        <v>226.80000305175781</v>
      </c>
      <c r="G19" s="34">
        <f>SUM(G18)</f>
        <v>10200</v>
      </c>
    </row>
    <row r="20" spans="1:7">
      <c r="A20" s="105" t="s">
        <v>55</v>
      </c>
      <c r="B20" s="105" t="s">
        <v>64</v>
      </c>
      <c r="C20" s="105" t="s">
        <v>31</v>
      </c>
      <c r="D20" s="105" t="s">
        <v>139</v>
      </c>
      <c r="E20" s="105" t="s">
        <v>57</v>
      </c>
      <c r="F20" s="45">
        <v>7610000</v>
      </c>
      <c r="G20" s="46">
        <v>3836901.7149658203</v>
      </c>
    </row>
    <row r="21" spans="1:7" ht="15.75" thickBot="1">
      <c r="A21" s="106" t="s">
        <v>55</v>
      </c>
      <c r="B21" s="106" t="s">
        <v>27</v>
      </c>
      <c r="C21" s="106" t="s">
        <v>31</v>
      </c>
      <c r="D21" s="106" t="s">
        <v>136</v>
      </c>
      <c r="E21" s="106" t="s">
        <v>57</v>
      </c>
      <c r="F21" s="44">
        <v>1217000</v>
      </c>
      <c r="G21" s="96">
        <v>132509.59375</v>
      </c>
    </row>
    <row r="22" spans="1:7" ht="15.75" thickBot="1">
      <c r="A22" s="33" t="s">
        <v>55</v>
      </c>
      <c r="B22" s="36"/>
      <c r="C22" s="36"/>
      <c r="D22" s="36"/>
      <c r="E22" s="36"/>
      <c r="F22" s="36">
        <f>SUM(F20:F21)</f>
        <v>8827000</v>
      </c>
      <c r="G22" s="34">
        <f>SUM(G20:G21)</f>
        <v>3969411.3087158203</v>
      </c>
    </row>
    <row r="23" spans="1:7">
      <c r="A23" s="105" t="s">
        <v>62</v>
      </c>
      <c r="B23" s="105" t="s">
        <v>64</v>
      </c>
      <c r="C23" s="105" t="s">
        <v>31</v>
      </c>
      <c r="D23" s="105" t="s">
        <v>139</v>
      </c>
      <c r="E23" s="105" t="s">
        <v>65</v>
      </c>
      <c r="F23" s="45">
        <v>9000</v>
      </c>
      <c r="G23" s="46">
        <v>664880</v>
      </c>
    </row>
    <row r="24" spans="1:7">
      <c r="A24" s="37" t="s">
        <v>62</v>
      </c>
      <c r="B24" s="37" t="s">
        <v>64</v>
      </c>
      <c r="C24" s="37" t="s">
        <v>31</v>
      </c>
      <c r="D24" s="37" t="s">
        <v>138</v>
      </c>
      <c r="E24" s="37" t="s">
        <v>65</v>
      </c>
      <c r="F24" s="28">
        <v>6000</v>
      </c>
      <c r="G24" s="31">
        <v>54483.58984375</v>
      </c>
    </row>
    <row r="25" spans="1:7" ht="15.75" thickBot="1">
      <c r="A25" s="106" t="s">
        <v>62</v>
      </c>
      <c r="B25" s="106" t="s">
        <v>25</v>
      </c>
      <c r="C25" s="106" t="s">
        <v>31</v>
      </c>
      <c r="D25" s="106" t="s">
        <v>48</v>
      </c>
      <c r="E25" s="106" t="s">
        <v>65</v>
      </c>
      <c r="F25" s="44">
        <v>880000</v>
      </c>
      <c r="G25" s="96">
        <v>1207582.25</v>
      </c>
    </row>
    <row r="26" spans="1:7" ht="15.75" thickBot="1">
      <c r="A26" s="33" t="s">
        <v>62</v>
      </c>
      <c r="B26" s="36"/>
      <c r="C26" s="36"/>
      <c r="D26" s="36"/>
      <c r="E26" s="36"/>
      <c r="F26" s="36">
        <f>SUM(F23:F25)</f>
        <v>895000</v>
      </c>
      <c r="G26" s="34">
        <f>SUM(G23:G25)</f>
        <v>1926945.83984375</v>
      </c>
    </row>
    <row r="27" spans="1:7">
      <c r="A27" s="105" t="s">
        <v>68</v>
      </c>
      <c r="B27" s="105" t="s">
        <v>25</v>
      </c>
      <c r="C27" s="105" t="s">
        <v>31</v>
      </c>
      <c r="D27" s="105" t="s">
        <v>140</v>
      </c>
      <c r="E27" s="105" t="s">
        <v>59</v>
      </c>
      <c r="F27" s="45">
        <v>929.8699951171875</v>
      </c>
      <c r="G27" s="46">
        <v>3280</v>
      </c>
    </row>
    <row r="28" spans="1:7">
      <c r="A28" s="37" t="s">
        <v>68</v>
      </c>
      <c r="B28" s="37" t="s">
        <v>64</v>
      </c>
      <c r="C28" s="37" t="s">
        <v>31</v>
      </c>
      <c r="D28" s="37" t="s">
        <v>139</v>
      </c>
      <c r="E28" s="37" t="s">
        <v>57</v>
      </c>
      <c r="F28" s="28">
        <v>3610000</v>
      </c>
      <c r="G28" s="31">
        <v>2413430</v>
      </c>
    </row>
    <row r="29" spans="1:7">
      <c r="A29" s="37" t="s">
        <v>68</v>
      </c>
      <c r="B29" s="37" t="s">
        <v>27</v>
      </c>
      <c r="C29" s="37" t="s">
        <v>31</v>
      </c>
      <c r="D29" s="37" t="s">
        <v>136</v>
      </c>
      <c r="E29" s="37" t="s">
        <v>57</v>
      </c>
      <c r="F29" s="28">
        <v>127800</v>
      </c>
      <c r="G29" s="31">
        <v>139174.990234375</v>
      </c>
    </row>
    <row r="30" spans="1:7" ht="15.75" thickBot="1">
      <c r="A30" s="106" t="s">
        <v>68</v>
      </c>
      <c r="B30" s="106" t="s">
        <v>64</v>
      </c>
      <c r="C30" s="106" t="s">
        <v>31</v>
      </c>
      <c r="D30" s="106" t="s">
        <v>138</v>
      </c>
      <c r="E30" s="106" t="s">
        <v>88</v>
      </c>
      <c r="F30" s="44">
        <v>199582.59375</v>
      </c>
      <c r="G30" s="96">
        <v>8826.5</v>
      </c>
    </row>
    <row r="31" spans="1:7" ht="15.75" thickBot="1">
      <c r="A31" s="33" t="s">
        <v>68</v>
      </c>
      <c r="B31" s="36"/>
      <c r="C31" s="36"/>
      <c r="D31" s="36"/>
      <c r="E31" s="36"/>
      <c r="F31" s="36">
        <f>SUM(F27:F30)</f>
        <v>3938312.4637451172</v>
      </c>
      <c r="G31" s="34">
        <f>SUM(G27:G30)</f>
        <v>2564711.490234375</v>
      </c>
    </row>
    <row r="32" spans="1:7" ht="15.75" thickBot="1">
      <c r="A32" s="107" t="s">
        <v>70</v>
      </c>
      <c r="B32" s="107" t="s">
        <v>64</v>
      </c>
      <c r="C32" s="107" t="s">
        <v>31</v>
      </c>
      <c r="D32" s="107" t="s">
        <v>138</v>
      </c>
      <c r="E32" s="107" t="s">
        <v>65</v>
      </c>
      <c r="F32" s="94">
        <v>2484500</v>
      </c>
      <c r="G32" s="95">
        <v>1860679.4375</v>
      </c>
    </row>
    <row r="33" spans="1:7" ht="15.75" thickBot="1">
      <c r="A33" s="33" t="s">
        <v>70</v>
      </c>
      <c r="B33" s="36"/>
      <c r="C33" s="36"/>
      <c r="D33" s="36"/>
      <c r="E33" s="36"/>
      <c r="F33" s="36">
        <f>SUM(F32)</f>
        <v>2484500</v>
      </c>
      <c r="G33" s="34">
        <f>SUM(G32)</f>
        <v>1860679.4375</v>
      </c>
    </row>
    <row r="34" spans="1:7">
      <c r="A34" s="105" t="s">
        <v>71</v>
      </c>
      <c r="B34" s="105" t="s">
        <v>64</v>
      </c>
      <c r="C34" s="105" t="s">
        <v>31</v>
      </c>
      <c r="D34" s="105" t="s">
        <v>139</v>
      </c>
      <c r="E34" s="105" t="s">
        <v>57</v>
      </c>
      <c r="F34" s="45">
        <v>1805000</v>
      </c>
      <c r="G34" s="46">
        <v>1206715</v>
      </c>
    </row>
    <row r="35" spans="1:7" ht="15.75" thickBot="1">
      <c r="A35" s="106" t="s">
        <v>71</v>
      </c>
      <c r="B35" s="106" t="s">
        <v>25</v>
      </c>
      <c r="C35" s="106" t="s">
        <v>31</v>
      </c>
      <c r="D35" s="106" t="s">
        <v>48</v>
      </c>
      <c r="E35" s="106" t="s">
        <v>65</v>
      </c>
      <c r="F35" s="44">
        <v>32250</v>
      </c>
      <c r="G35" s="96">
        <v>2422454.4375</v>
      </c>
    </row>
    <row r="36" spans="1:7" ht="15.75" thickBot="1">
      <c r="A36" s="33" t="s">
        <v>71</v>
      </c>
      <c r="B36" s="36"/>
      <c r="C36" s="36"/>
      <c r="D36" s="36"/>
      <c r="E36" s="36"/>
      <c r="F36" s="36">
        <f>SUM(F34:F35)</f>
        <v>1837250</v>
      </c>
      <c r="G36" s="34">
        <f>SUM(G34:G35)</f>
        <v>3629169.4375</v>
      </c>
    </row>
    <row r="37" spans="1:7">
      <c r="A37" s="105" t="s">
        <v>79</v>
      </c>
      <c r="B37" s="105" t="s">
        <v>27</v>
      </c>
      <c r="C37" s="105" t="s">
        <v>31</v>
      </c>
      <c r="D37" s="105" t="s">
        <v>136</v>
      </c>
      <c r="E37" s="105" t="s">
        <v>57</v>
      </c>
      <c r="F37" s="45">
        <v>127740</v>
      </c>
      <c r="G37" s="46">
        <v>139093.4375</v>
      </c>
    </row>
    <row r="38" spans="1:7">
      <c r="A38" s="37" t="s">
        <v>79</v>
      </c>
      <c r="B38" s="37" t="s">
        <v>25</v>
      </c>
      <c r="C38" s="37" t="s">
        <v>31</v>
      </c>
      <c r="D38" s="37" t="s">
        <v>48</v>
      </c>
      <c r="E38" s="37" t="s">
        <v>88</v>
      </c>
      <c r="F38" s="28">
        <v>8800</v>
      </c>
      <c r="G38" s="31">
        <v>8871.5</v>
      </c>
    </row>
    <row r="39" spans="1:7" ht="15.75" thickBot="1">
      <c r="A39" s="38" t="s">
        <v>79</v>
      </c>
      <c r="B39" s="38" t="s">
        <v>25</v>
      </c>
      <c r="C39" s="38" t="s">
        <v>31</v>
      </c>
      <c r="D39" s="38" t="s">
        <v>48</v>
      </c>
      <c r="E39" s="38" t="s">
        <v>65</v>
      </c>
      <c r="F39" s="29">
        <v>1309311.625</v>
      </c>
      <c r="G39" s="32">
        <v>1709368.875</v>
      </c>
    </row>
    <row r="40" spans="1:7" ht="15.75" thickBot="1">
      <c r="A40" s="33" t="s">
        <v>79</v>
      </c>
      <c r="B40" s="36"/>
      <c r="C40" s="36"/>
      <c r="D40" s="36"/>
      <c r="E40" s="36"/>
      <c r="F40" s="36">
        <f>SUM(F37:F39)</f>
        <v>1445851.625</v>
      </c>
      <c r="G40" s="34">
        <f>SUM(G37:G39)</f>
        <v>1857333.8125</v>
      </c>
    </row>
    <row r="41" spans="1:7">
      <c r="A41" s="37" t="s">
        <v>251</v>
      </c>
      <c r="B41" s="37" t="s">
        <v>25</v>
      </c>
      <c r="C41" s="37" t="s">
        <v>31</v>
      </c>
      <c r="D41" s="37" t="s">
        <v>48</v>
      </c>
      <c r="E41" s="37" t="s">
        <v>65</v>
      </c>
      <c r="F41" s="28">
        <v>120180</v>
      </c>
      <c r="G41" s="31">
        <v>901199.8125</v>
      </c>
    </row>
    <row r="42" spans="1:7">
      <c r="A42" s="37" t="s">
        <v>251</v>
      </c>
      <c r="B42" s="37" t="s">
        <v>25</v>
      </c>
      <c r="C42" s="37" t="s">
        <v>31</v>
      </c>
      <c r="D42" s="37" t="s">
        <v>48</v>
      </c>
      <c r="E42" s="37" t="s">
        <v>88</v>
      </c>
      <c r="F42" s="28">
        <v>19958.259765625</v>
      </c>
      <c r="G42" s="31">
        <v>8782.5</v>
      </c>
    </row>
    <row r="43" spans="1:7" ht="15.75" thickBot="1">
      <c r="A43" s="37" t="s">
        <v>251</v>
      </c>
      <c r="B43" s="37" t="s">
        <v>260</v>
      </c>
      <c r="C43" s="37" t="s">
        <v>31</v>
      </c>
      <c r="D43" s="37" t="s">
        <v>261</v>
      </c>
      <c r="E43" s="37" t="s">
        <v>65</v>
      </c>
      <c r="F43" s="28">
        <v>360540</v>
      </c>
      <c r="G43" s="31">
        <v>2703599.4375</v>
      </c>
    </row>
    <row r="44" spans="1:7" ht="15.75" thickBot="1">
      <c r="A44" s="33" t="s">
        <v>251</v>
      </c>
      <c r="B44" s="36"/>
      <c r="C44" s="36"/>
      <c r="D44" s="36"/>
      <c r="E44" s="36"/>
      <c r="F44" s="36">
        <f>SUM(F41:F43)</f>
        <v>500678.259765625</v>
      </c>
      <c r="G44" s="34">
        <f>SUM(G41:G43)</f>
        <v>3613581.75</v>
      </c>
    </row>
    <row r="45" spans="1:7" ht="16.5" thickBot="1">
      <c r="A45" s="22" t="s">
        <v>8</v>
      </c>
      <c r="B45" s="22"/>
      <c r="C45" s="22"/>
      <c r="D45" s="22"/>
      <c r="E45" s="22"/>
      <c r="F45" s="22">
        <f>SUM(F44,F40,F36,F33,F31,F26,F22,F19,F17,F13)</f>
        <v>21833413.748123169</v>
      </c>
      <c r="G45" s="23">
        <f>SUM(G44,G40,G36,G33,G31,G26,G22,G19,G17,G13)</f>
        <v>20465641.196411133</v>
      </c>
    </row>
  </sheetData>
  <sortState ref="A12:H31">
    <sortCondition ref="D12:D31"/>
    <sortCondition ref="E12:E31"/>
  </sortState>
  <mergeCells count="5">
    <mergeCell ref="A6:G6"/>
    <mergeCell ref="A7:G7"/>
    <mergeCell ref="A8:G8"/>
    <mergeCell ref="A9:G9"/>
    <mergeCell ref="A10:G10"/>
  </mergeCells>
  <printOptions horizontalCentered="1"/>
  <pageMargins left="0.36" right="0.47" top="0.46" bottom="0.63" header="0.3" footer="0.3"/>
  <pageSetup scale="8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67"/>
  <sheetViews>
    <sheetView workbookViewId="0">
      <selection activeCell="D14" sqref="D14"/>
    </sheetView>
  </sheetViews>
  <sheetFormatPr baseColWidth="10" defaultColWidth="52.140625" defaultRowHeight="15"/>
  <cols>
    <col min="1" max="1" width="8" bestFit="1" customWidth="1"/>
    <col min="2" max="2" width="35.140625" customWidth="1"/>
    <col min="3" max="3" width="9.42578125" bestFit="1" customWidth="1"/>
    <col min="4" max="4" width="40.140625" style="1" bestFit="1" customWidth="1"/>
    <col min="5" max="5" width="33.85546875" customWidth="1"/>
    <col min="6" max="6" width="11.140625" bestFit="1" customWidth="1"/>
    <col min="7" max="7" width="11" bestFit="1" customWidth="1"/>
  </cols>
  <sheetData>
    <row r="1" spans="1:7">
      <c r="A1" s="16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8" t="s">
        <v>45</v>
      </c>
      <c r="B9" s="138"/>
      <c r="C9" s="138"/>
      <c r="D9" s="138"/>
      <c r="E9" s="138"/>
      <c r="F9" s="138"/>
      <c r="G9" s="138"/>
    </row>
    <row r="10" spans="1:7" ht="15.75" thickBot="1">
      <c r="A10" s="135" t="s">
        <v>249</v>
      </c>
      <c r="B10" s="136"/>
      <c r="C10" s="136"/>
      <c r="D10" s="136"/>
      <c r="E10" s="136"/>
      <c r="F10" s="136"/>
      <c r="G10" s="137"/>
    </row>
    <row r="11" spans="1:7" ht="15.75" thickBot="1">
      <c r="A11" s="114" t="s">
        <v>32</v>
      </c>
      <c r="B11" s="114" t="s">
        <v>142</v>
      </c>
      <c r="C11" s="115" t="s">
        <v>143</v>
      </c>
      <c r="D11" s="116" t="s">
        <v>234</v>
      </c>
      <c r="E11" s="115" t="s">
        <v>144</v>
      </c>
      <c r="F11" s="115" t="s">
        <v>97</v>
      </c>
      <c r="G11" s="116" t="s">
        <v>36</v>
      </c>
    </row>
    <row r="12" spans="1:7">
      <c r="A12" s="108" t="s">
        <v>5</v>
      </c>
      <c r="B12" s="108" t="s">
        <v>145</v>
      </c>
      <c r="C12" s="109">
        <v>12000</v>
      </c>
      <c r="D12" s="108" t="s">
        <v>146</v>
      </c>
      <c r="E12" s="108" t="s">
        <v>147</v>
      </c>
      <c r="F12" s="108" t="s">
        <v>12</v>
      </c>
      <c r="G12" s="110">
        <v>0</v>
      </c>
    </row>
    <row r="13" spans="1:7" ht="30">
      <c r="A13" s="108" t="s">
        <v>6</v>
      </c>
      <c r="B13" s="108" t="s">
        <v>148</v>
      </c>
      <c r="C13" s="109">
        <v>21</v>
      </c>
      <c r="D13" s="108" t="s">
        <v>149</v>
      </c>
      <c r="E13" s="108" t="s">
        <v>150</v>
      </c>
      <c r="F13" s="108" t="s">
        <v>10</v>
      </c>
      <c r="G13" s="110">
        <v>0</v>
      </c>
    </row>
    <row r="14" spans="1:7" ht="30">
      <c r="A14" s="108" t="s">
        <v>6</v>
      </c>
      <c r="B14" s="108" t="s">
        <v>148</v>
      </c>
      <c r="C14" s="109">
        <v>21</v>
      </c>
      <c r="D14" s="108" t="s">
        <v>151</v>
      </c>
      <c r="E14" s="108" t="s">
        <v>150</v>
      </c>
      <c r="F14" s="108" t="s">
        <v>10</v>
      </c>
      <c r="G14" s="110">
        <v>0</v>
      </c>
    </row>
    <row r="15" spans="1:7">
      <c r="A15" s="108" t="s">
        <v>6</v>
      </c>
      <c r="B15" s="108" t="s">
        <v>152</v>
      </c>
      <c r="C15" s="109">
        <v>600</v>
      </c>
      <c r="D15" s="108" t="s">
        <v>153</v>
      </c>
      <c r="E15" s="108" t="s">
        <v>154</v>
      </c>
      <c r="F15" s="108" t="s">
        <v>155</v>
      </c>
      <c r="G15" s="110">
        <v>6420</v>
      </c>
    </row>
    <row r="16" spans="1:7">
      <c r="A16" s="108" t="s">
        <v>6</v>
      </c>
      <c r="B16" s="108" t="s">
        <v>152</v>
      </c>
      <c r="C16" s="109">
        <v>600</v>
      </c>
      <c r="D16" s="108" t="s">
        <v>156</v>
      </c>
      <c r="E16" s="108" t="s">
        <v>154</v>
      </c>
      <c r="F16" s="108" t="s">
        <v>155</v>
      </c>
      <c r="G16" s="110">
        <v>6420</v>
      </c>
    </row>
    <row r="17" spans="1:7">
      <c r="A17" s="108" t="s">
        <v>6</v>
      </c>
      <c r="B17" s="108" t="s">
        <v>152</v>
      </c>
      <c r="C17" s="109">
        <v>600</v>
      </c>
      <c r="D17" s="108" t="s">
        <v>157</v>
      </c>
      <c r="E17" s="108" t="s">
        <v>154</v>
      </c>
      <c r="F17" s="108" t="s">
        <v>155</v>
      </c>
      <c r="G17" s="110">
        <v>6318</v>
      </c>
    </row>
    <row r="18" spans="1:7">
      <c r="A18" s="108" t="s">
        <v>6</v>
      </c>
      <c r="B18" s="108" t="s">
        <v>152</v>
      </c>
      <c r="C18" s="109">
        <v>280</v>
      </c>
      <c r="D18" s="108" t="s">
        <v>158</v>
      </c>
      <c r="E18" s="108" t="s">
        <v>159</v>
      </c>
      <c r="F18" s="108" t="s">
        <v>155</v>
      </c>
      <c r="G18" s="110">
        <v>3010</v>
      </c>
    </row>
    <row r="19" spans="1:7">
      <c r="A19" s="108" t="s">
        <v>6</v>
      </c>
      <c r="B19" s="108" t="s">
        <v>152</v>
      </c>
      <c r="C19" s="109">
        <v>280</v>
      </c>
      <c r="D19" s="108" t="s">
        <v>160</v>
      </c>
      <c r="E19" s="108" t="s">
        <v>159</v>
      </c>
      <c r="F19" s="108" t="s">
        <v>155</v>
      </c>
      <c r="G19" s="110">
        <v>3010</v>
      </c>
    </row>
    <row r="20" spans="1:7">
      <c r="A20" s="108" t="s">
        <v>6</v>
      </c>
      <c r="B20" s="108" t="s">
        <v>161</v>
      </c>
      <c r="C20" s="109">
        <v>2</v>
      </c>
      <c r="D20" s="108" t="s">
        <v>162</v>
      </c>
      <c r="E20" s="108" t="s">
        <v>163</v>
      </c>
      <c r="F20" s="108" t="s">
        <v>3</v>
      </c>
      <c r="G20" s="110">
        <v>0</v>
      </c>
    </row>
    <row r="21" spans="1:7" ht="30">
      <c r="A21" s="108" t="s">
        <v>7</v>
      </c>
      <c r="B21" s="108" t="s">
        <v>148</v>
      </c>
      <c r="C21" s="109">
        <v>10</v>
      </c>
      <c r="D21" s="108" t="s">
        <v>164</v>
      </c>
      <c r="E21" s="108" t="s">
        <v>165</v>
      </c>
      <c r="F21" s="108" t="s">
        <v>10</v>
      </c>
      <c r="G21" s="110">
        <v>0</v>
      </c>
    </row>
    <row r="22" spans="1:7" ht="30">
      <c r="A22" s="108" t="s">
        <v>7</v>
      </c>
      <c r="B22" s="108" t="s">
        <v>148</v>
      </c>
      <c r="C22" s="109">
        <v>3</v>
      </c>
      <c r="D22" s="108" t="s">
        <v>166</v>
      </c>
      <c r="E22" s="108" t="s">
        <v>167</v>
      </c>
      <c r="F22" s="108" t="s">
        <v>10</v>
      </c>
      <c r="G22" s="110">
        <v>0</v>
      </c>
    </row>
    <row r="23" spans="1:7" ht="30">
      <c r="A23" s="108" t="s">
        <v>7</v>
      </c>
      <c r="B23" s="108" t="s">
        <v>148</v>
      </c>
      <c r="C23" s="109">
        <v>3</v>
      </c>
      <c r="D23" s="108" t="s">
        <v>168</v>
      </c>
      <c r="E23" s="108" t="s">
        <v>167</v>
      </c>
      <c r="F23" s="108" t="s">
        <v>10</v>
      </c>
      <c r="G23" s="110">
        <v>0</v>
      </c>
    </row>
    <row r="24" spans="1:7">
      <c r="A24" s="108" t="s">
        <v>7</v>
      </c>
      <c r="B24" s="108" t="s">
        <v>169</v>
      </c>
      <c r="C24" s="109">
        <v>304</v>
      </c>
      <c r="D24" s="108" t="s">
        <v>170</v>
      </c>
      <c r="E24" s="108" t="s">
        <v>171</v>
      </c>
      <c r="F24" s="108" t="s">
        <v>56</v>
      </c>
      <c r="G24" s="110">
        <v>23012.80078125</v>
      </c>
    </row>
    <row r="25" spans="1:7">
      <c r="A25" s="108" t="s">
        <v>7</v>
      </c>
      <c r="B25" s="108" t="s">
        <v>169</v>
      </c>
      <c r="C25" s="109">
        <v>600</v>
      </c>
      <c r="D25" s="108" t="s">
        <v>172</v>
      </c>
      <c r="E25" s="108" t="s">
        <v>173</v>
      </c>
      <c r="F25" s="108" t="s">
        <v>56</v>
      </c>
      <c r="G25" s="110">
        <v>17400</v>
      </c>
    </row>
    <row r="26" spans="1:7">
      <c r="A26" s="108" t="s">
        <v>7</v>
      </c>
      <c r="B26" s="108" t="s">
        <v>174</v>
      </c>
      <c r="C26" s="109">
        <v>10</v>
      </c>
      <c r="D26" s="108" t="s">
        <v>175</v>
      </c>
      <c r="E26" s="108" t="s">
        <v>176</v>
      </c>
      <c r="F26" s="108" t="s">
        <v>59</v>
      </c>
      <c r="G26" s="110">
        <v>10200</v>
      </c>
    </row>
    <row r="27" spans="1:7" ht="30">
      <c r="A27" s="108" t="s">
        <v>7</v>
      </c>
      <c r="B27" s="108" t="s">
        <v>177</v>
      </c>
      <c r="C27" s="109">
        <v>144</v>
      </c>
      <c r="D27" s="108" t="s">
        <v>178</v>
      </c>
      <c r="E27" s="108" t="s">
        <v>179</v>
      </c>
      <c r="F27" s="108" t="s">
        <v>3</v>
      </c>
      <c r="G27" s="110">
        <v>126</v>
      </c>
    </row>
    <row r="28" spans="1:7" ht="30">
      <c r="A28" s="108" t="s">
        <v>7</v>
      </c>
      <c r="B28" s="108" t="s">
        <v>177</v>
      </c>
      <c r="C28" s="109">
        <v>500</v>
      </c>
      <c r="D28" s="108" t="s">
        <v>180</v>
      </c>
      <c r="E28" s="108" t="s">
        <v>181</v>
      </c>
      <c r="F28" s="108" t="s">
        <v>3</v>
      </c>
      <c r="G28" s="110">
        <v>437.5</v>
      </c>
    </row>
    <row r="29" spans="1:7" ht="30">
      <c r="A29" s="108" t="s">
        <v>7</v>
      </c>
      <c r="B29" s="108" t="s">
        <v>177</v>
      </c>
      <c r="C29" s="109">
        <v>600</v>
      </c>
      <c r="D29" s="108" t="s">
        <v>180</v>
      </c>
      <c r="E29" s="108" t="s">
        <v>182</v>
      </c>
      <c r="F29" s="108" t="s">
        <v>3</v>
      </c>
      <c r="G29" s="110">
        <v>1350</v>
      </c>
    </row>
    <row r="30" spans="1:7" ht="30">
      <c r="A30" s="108" t="s">
        <v>7</v>
      </c>
      <c r="B30" s="108" t="s">
        <v>177</v>
      </c>
      <c r="C30" s="109">
        <v>156</v>
      </c>
      <c r="D30" s="108" t="s">
        <v>180</v>
      </c>
      <c r="E30" s="108" t="s">
        <v>183</v>
      </c>
      <c r="F30" s="108" t="s">
        <v>3</v>
      </c>
      <c r="G30" s="110">
        <v>14040</v>
      </c>
    </row>
    <row r="31" spans="1:7" ht="30">
      <c r="A31" s="108" t="s">
        <v>7</v>
      </c>
      <c r="B31" s="108" t="s">
        <v>177</v>
      </c>
      <c r="C31" s="109">
        <v>288</v>
      </c>
      <c r="D31" s="108" t="s">
        <v>184</v>
      </c>
      <c r="E31" s="108" t="s">
        <v>185</v>
      </c>
      <c r="F31" s="108" t="s">
        <v>3</v>
      </c>
      <c r="G31" s="110">
        <v>540</v>
      </c>
    </row>
    <row r="32" spans="1:7" ht="30">
      <c r="A32" s="108" t="s">
        <v>7</v>
      </c>
      <c r="B32" s="108" t="s">
        <v>177</v>
      </c>
      <c r="C32" s="109">
        <v>240</v>
      </c>
      <c r="D32" s="108" t="s">
        <v>186</v>
      </c>
      <c r="E32" s="108" t="s">
        <v>187</v>
      </c>
      <c r="F32" s="108" t="s">
        <v>3</v>
      </c>
      <c r="G32" s="110">
        <v>10800</v>
      </c>
    </row>
    <row r="33" spans="1:7" ht="30">
      <c r="A33" s="108" t="s">
        <v>7</v>
      </c>
      <c r="B33" s="108" t="s">
        <v>177</v>
      </c>
      <c r="C33" s="109">
        <v>1620</v>
      </c>
      <c r="D33" s="108" t="s">
        <v>186</v>
      </c>
      <c r="E33" s="108" t="s">
        <v>188</v>
      </c>
      <c r="F33" s="108" t="s">
        <v>3</v>
      </c>
      <c r="G33" s="110">
        <v>1012.5</v>
      </c>
    </row>
    <row r="34" spans="1:7" ht="30">
      <c r="A34" s="108" t="s">
        <v>7</v>
      </c>
      <c r="B34" s="108" t="s">
        <v>177</v>
      </c>
      <c r="C34" s="109">
        <v>204</v>
      </c>
      <c r="D34" s="108" t="s">
        <v>189</v>
      </c>
      <c r="E34" s="108" t="s">
        <v>190</v>
      </c>
      <c r="F34" s="108" t="s">
        <v>3</v>
      </c>
      <c r="G34" s="110">
        <v>382.5</v>
      </c>
    </row>
    <row r="35" spans="1:7" ht="30">
      <c r="A35" s="108" t="s">
        <v>7</v>
      </c>
      <c r="B35" s="108" t="s">
        <v>177</v>
      </c>
      <c r="C35" s="109">
        <v>2500</v>
      </c>
      <c r="D35" s="108" t="s">
        <v>191</v>
      </c>
      <c r="E35" s="108" t="s">
        <v>192</v>
      </c>
      <c r="F35" s="108" t="s">
        <v>3</v>
      </c>
      <c r="G35" s="110">
        <v>4687.5</v>
      </c>
    </row>
    <row r="36" spans="1:7" ht="30">
      <c r="A36" s="108" t="s">
        <v>7</v>
      </c>
      <c r="B36" s="108" t="s">
        <v>177</v>
      </c>
      <c r="C36" s="109">
        <v>280</v>
      </c>
      <c r="D36" s="108" t="s">
        <v>193</v>
      </c>
      <c r="E36" s="108" t="s">
        <v>185</v>
      </c>
      <c r="F36" s="108" t="s">
        <v>3</v>
      </c>
      <c r="G36" s="110">
        <v>540</v>
      </c>
    </row>
    <row r="37" spans="1:7" ht="30">
      <c r="A37" s="108" t="s">
        <v>7</v>
      </c>
      <c r="B37" s="108" t="s">
        <v>177</v>
      </c>
      <c r="C37" s="109">
        <v>1750</v>
      </c>
      <c r="D37" s="108" t="s">
        <v>193</v>
      </c>
      <c r="E37" s="108" t="s">
        <v>188</v>
      </c>
      <c r="F37" s="108" t="s">
        <v>3</v>
      </c>
      <c r="G37" s="110">
        <v>1968.75</v>
      </c>
    </row>
    <row r="38" spans="1:7" ht="30">
      <c r="A38" s="108" t="s">
        <v>7</v>
      </c>
      <c r="B38" s="108" t="s">
        <v>177</v>
      </c>
      <c r="C38" s="109">
        <v>1750</v>
      </c>
      <c r="D38" s="108" t="s">
        <v>194</v>
      </c>
      <c r="E38" s="108" t="s">
        <v>195</v>
      </c>
      <c r="F38" s="108" t="s">
        <v>3</v>
      </c>
      <c r="G38" s="110">
        <v>78750</v>
      </c>
    </row>
    <row r="39" spans="1:7" ht="30">
      <c r="A39" s="108" t="s">
        <v>7</v>
      </c>
      <c r="B39" s="108" t="s">
        <v>177</v>
      </c>
      <c r="C39" s="109">
        <v>288</v>
      </c>
      <c r="D39" s="108" t="s">
        <v>196</v>
      </c>
      <c r="E39" s="108" t="s">
        <v>197</v>
      </c>
      <c r="F39" s="108" t="s">
        <v>3</v>
      </c>
      <c r="G39" s="110">
        <v>252</v>
      </c>
    </row>
    <row r="40" spans="1:7" ht="30">
      <c r="A40" s="108" t="s">
        <v>7</v>
      </c>
      <c r="B40" s="108" t="s">
        <v>177</v>
      </c>
      <c r="C40" s="109">
        <v>525</v>
      </c>
      <c r="D40" s="108" t="s">
        <v>198</v>
      </c>
      <c r="E40" s="108" t="s">
        <v>199</v>
      </c>
      <c r="F40" s="108" t="s">
        <v>3</v>
      </c>
      <c r="G40" s="110">
        <v>525</v>
      </c>
    </row>
    <row r="41" spans="1:7" ht="30">
      <c r="A41" s="108" t="s">
        <v>7</v>
      </c>
      <c r="B41" s="108" t="s">
        <v>177</v>
      </c>
      <c r="C41" s="109">
        <v>525</v>
      </c>
      <c r="D41" s="108" t="s">
        <v>200</v>
      </c>
      <c r="E41" s="108" t="s">
        <v>183</v>
      </c>
      <c r="F41" s="108" t="s">
        <v>3</v>
      </c>
      <c r="G41" s="110">
        <v>21000</v>
      </c>
    </row>
    <row r="42" spans="1:7" ht="30">
      <c r="A42" s="108" t="s">
        <v>7</v>
      </c>
      <c r="B42" s="108" t="s">
        <v>177</v>
      </c>
      <c r="C42" s="109">
        <v>525</v>
      </c>
      <c r="D42" s="108" t="s">
        <v>201</v>
      </c>
      <c r="E42" s="108" t="s">
        <v>199</v>
      </c>
      <c r="F42" s="108" t="s">
        <v>3</v>
      </c>
      <c r="G42" s="110">
        <v>525</v>
      </c>
    </row>
    <row r="43" spans="1:7" ht="30">
      <c r="A43" s="108" t="s">
        <v>7</v>
      </c>
      <c r="B43" s="108" t="s">
        <v>177</v>
      </c>
      <c r="C43" s="109">
        <v>525</v>
      </c>
      <c r="D43" s="108" t="s">
        <v>202</v>
      </c>
      <c r="E43" s="108" t="s">
        <v>199</v>
      </c>
      <c r="F43" s="108" t="s">
        <v>3</v>
      </c>
      <c r="G43" s="110">
        <v>525</v>
      </c>
    </row>
    <row r="44" spans="1:7" ht="30">
      <c r="A44" s="108" t="s">
        <v>7</v>
      </c>
      <c r="B44" s="108" t="s">
        <v>177</v>
      </c>
      <c r="C44" s="109">
        <v>210</v>
      </c>
      <c r="D44" s="108" t="s">
        <v>203</v>
      </c>
      <c r="E44" s="108" t="s">
        <v>187</v>
      </c>
      <c r="F44" s="108" t="s">
        <v>3</v>
      </c>
      <c r="G44" s="110">
        <v>9450</v>
      </c>
    </row>
    <row r="45" spans="1:7" ht="30">
      <c r="A45" s="108" t="s">
        <v>7</v>
      </c>
      <c r="B45" s="108" t="s">
        <v>177</v>
      </c>
      <c r="C45" s="109">
        <v>1750</v>
      </c>
      <c r="D45" s="108" t="s">
        <v>204</v>
      </c>
      <c r="E45" s="108" t="s">
        <v>205</v>
      </c>
      <c r="F45" s="108" t="s">
        <v>3</v>
      </c>
      <c r="G45" s="110">
        <v>43750</v>
      </c>
    </row>
    <row r="46" spans="1:7" ht="30">
      <c r="A46" s="108" t="s">
        <v>7</v>
      </c>
      <c r="B46" s="108" t="s">
        <v>177</v>
      </c>
      <c r="C46" s="109">
        <v>1225</v>
      </c>
      <c r="D46" s="108" t="s">
        <v>206</v>
      </c>
      <c r="E46" s="108" t="s">
        <v>205</v>
      </c>
      <c r="F46" s="108" t="s">
        <v>3</v>
      </c>
      <c r="G46" s="110">
        <v>30625</v>
      </c>
    </row>
    <row r="47" spans="1:7" ht="30">
      <c r="A47" s="108" t="s">
        <v>7</v>
      </c>
      <c r="B47" s="108" t="s">
        <v>207</v>
      </c>
      <c r="C47" s="109">
        <v>126</v>
      </c>
      <c r="D47" s="108" t="s">
        <v>208</v>
      </c>
      <c r="E47" s="108" t="s">
        <v>209</v>
      </c>
      <c r="F47" s="108" t="s">
        <v>67</v>
      </c>
      <c r="G47" s="110">
        <v>2772</v>
      </c>
    </row>
    <row r="48" spans="1:7" ht="30">
      <c r="A48" s="108" t="s">
        <v>7</v>
      </c>
      <c r="B48" s="108" t="s">
        <v>207</v>
      </c>
      <c r="C48" s="109">
        <v>42</v>
      </c>
      <c r="D48" s="108" t="s">
        <v>210</v>
      </c>
      <c r="E48" s="108" t="s">
        <v>209</v>
      </c>
      <c r="F48" s="108" t="s">
        <v>67</v>
      </c>
      <c r="G48" s="110">
        <v>882</v>
      </c>
    </row>
    <row r="49" spans="1:7" ht="30">
      <c r="A49" s="108" t="s">
        <v>7</v>
      </c>
      <c r="B49" s="108" t="s">
        <v>207</v>
      </c>
      <c r="C49" s="109">
        <v>40</v>
      </c>
      <c r="D49" s="108" t="s">
        <v>211</v>
      </c>
      <c r="E49" s="108" t="s">
        <v>209</v>
      </c>
      <c r="F49" s="108" t="s">
        <v>67</v>
      </c>
      <c r="G49" s="110">
        <v>1100</v>
      </c>
    </row>
    <row r="50" spans="1:7" ht="30">
      <c r="A50" s="108" t="s">
        <v>7</v>
      </c>
      <c r="B50" s="108" t="s">
        <v>207</v>
      </c>
      <c r="C50" s="109">
        <v>320</v>
      </c>
      <c r="D50" s="108" t="s">
        <v>212</v>
      </c>
      <c r="E50" s="108" t="s">
        <v>209</v>
      </c>
      <c r="F50" s="108" t="s">
        <v>67</v>
      </c>
      <c r="G50" s="110">
        <v>7200</v>
      </c>
    </row>
    <row r="51" spans="1:7" ht="30">
      <c r="A51" s="108" t="s">
        <v>7</v>
      </c>
      <c r="B51" s="108" t="s">
        <v>207</v>
      </c>
      <c r="C51" s="109">
        <v>120</v>
      </c>
      <c r="D51" s="108" t="s">
        <v>213</v>
      </c>
      <c r="E51" s="108" t="s">
        <v>209</v>
      </c>
      <c r="F51" s="108" t="s">
        <v>67</v>
      </c>
      <c r="G51" s="110">
        <v>2040</v>
      </c>
    </row>
    <row r="52" spans="1:7">
      <c r="A52" s="108" t="s">
        <v>55</v>
      </c>
      <c r="B52" s="108" t="s">
        <v>214</v>
      </c>
      <c r="C52" s="109">
        <v>800</v>
      </c>
      <c r="D52" s="108" t="s">
        <v>215</v>
      </c>
      <c r="E52" s="108" t="s">
        <v>216</v>
      </c>
      <c r="F52" s="108" t="s">
        <v>15</v>
      </c>
      <c r="G52" s="110">
        <v>19292</v>
      </c>
    </row>
    <row r="53" spans="1:7">
      <c r="A53" s="108" t="s">
        <v>62</v>
      </c>
      <c r="B53" s="108" t="s">
        <v>152</v>
      </c>
      <c r="C53" s="109">
        <v>2520</v>
      </c>
      <c r="D53" s="108" t="s">
        <v>217</v>
      </c>
      <c r="E53" s="108" t="s">
        <v>154</v>
      </c>
      <c r="F53" s="108" t="s">
        <v>66</v>
      </c>
      <c r="G53" s="110">
        <v>27090</v>
      </c>
    </row>
    <row r="54" spans="1:7">
      <c r="A54" s="108" t="s">
        <v>62</v>
      </c>
      <c r="B54" s="108" t="s">
        <v>152</v>
      </c>
      <c r="C54" s="109">
        <v>4200</v>
      </c>
      <c r="D54" s="108" t="s">
        <v>218</v>
      </c>
      <c r="E54" s="108" t="s">
        <v>219</v>
      </c>
      <c r="F54" s="108" t="s">
        <v>66</v>
      </c>
      <c r="G54" s="110">
        <v>45150</v>
      </c>
    </row>
    <row r="55" spans="1:7">
      <c r="A55" s="108" t="s">
        <v>62</v>
      </c>
      <c r="B55" s="108" t="s">
        <v>152</v>
      </c>
      <c r="C55" s="109">
        <v>3600</v>
      </c>
      <c r="D55" s="108" t="s">
        <v>220</v>
      </c>
      <c r="E55" s="108" t="s">
        <v>219</v>
      </c>
      <c r="F55" s="108" t="s">
        <v>66</v>
      </c>
      <c r="G55" s="110">
        <v>12600</v>
      </c>
    </row>
    <row r="56" spans="1:7" ht="30">
      <c r="A56" s="108" t="s">
        <v>68</v>
      </c>
      <c r="B56" s="108" t="s">
        <v>177</v>
      </c>
      <c r="C56" s="109">
        <v>3300</v>
      </c>
      <c r="D56" s="108" t="s">
        <v>180</v>
      </c>
      <c r="E56" s="108" t="s">
        <v>221</v>
      </c>
      <c r="F56" s="108" t="s">
        <v>3</v>
      </c>
      <c r="G56" s="110">
        <v>247500</v>
      </c>
    </row>
    <row r="57" spans="1:7" ht="30">
      <c r="A57" s="108" t="s">
        <v>68</v>
      </c>
      <c r="B57" s="108" t="s">
        <v>177</v>
      </c>
      <c r="C57" s="109">
        <v>228</v>
      </c>
      <c r="D57" s="108" t="s">
        <v>180</v>
      </c>
      <c r="E57" s="108" t="s">
        <v>222</v>
      </c>
      <c r="F57" s="108" t="s">
        <v>3</v>
      </c>
      <c r="G57" s="110">
        <v>11440</v>
      </c>
    </row>
    <row r="58" spans="1:7" ht="30">
      <c r="A58" s="108" t="s">
        <v>68</v>
      </c>
      <c r="B58" s="108" t="s">
        <v>177</v>
      </c>
      <c r="C58" s="109">
        <v>1225</v>
      </c>
      <c r="D58" s="108" t="s">
        <v>186</v>
      </c>
      <c r="E58" s="108" t="s">
        <v>223</v>
      </c>
      <c r="F58" s="108" t="s">
        <v>3</v>
      </c>
      <c r="G58" s="110">
        <v>30625</v>
      </c>
    </row>
    <row r="59" spans="1:7" ht="30">
      <c r="A59" s="108" t="s">
        <v>68</v>
      </c>
      <c r="B59" s="108" t="s">
        <v>177</v>
      </c>
      <c r="C59" s="109">
        <v>2000</v>
      </c>
      <c r="D59" s="108" t="s">
        <v>189</v>
      </c>
      <c r="E59" s="108" t="s">
        <v>224</v>
      </c>
      <c r="F59" s="108" t="s">
        <v>3</v>
      </c>
      <c r="G59" s="110">
        <v>24000</v>
      </c>
    </row>
    <row r="60" spans="1:7" ht="30">
      <c r="A60" s="108" t="s">
        <v>68</v>
      </c>
      <c r="B60" s="108" t="s">
        <v>177</v>
      </c>
      <c r="C60" s="109">
        <v>1575</v>
      </c>
      <c r="D60" s="108" t="s">
        <v>225</v>
      </c>
      <c r="E60" s="108" t="s">
        <v>226</v>
      </c>
      <c r="F60" s="108" t="s">
        <v>3</v>
      </c>
      <c r="G60" s="110">
        <v>55125</v>
      </c>
    </row>
    <row r="61" spans="1:7" ht="30">
      <c r="A61" s="108" t="s">
        <v>68</v>
      </c>
      <c r="B61" s="108" t="s">
        <v>177</v>
      </c>
      <c r="C61" s="109">
        <v>1750</v>
      </c>
      <c r="D61" s="108" t="s">
        <v>193</v>
      </c>
      <c r="E61" s="108" t="s">
        <v>227</v>
      </c>
      <c r="F61" s="108" t="s">
        <v>3</v>
      </c>
      <c r="G61" s="110">
        <v>61250</v>
      </c>
    </row>
    <row r="62" spans="1:7" ht="30">
      <c r="A62" s="108" t="s">
        <v>68</v>
      </c>
      <c r="B62" s="108" t="s">
        <v>177</v>
      </c>
      <c r="C62" s="109">
        <v>600</v>
      </c>
      <c r="D62" s="108" t="s">
        <v>228</v>
      </c>
      <c r="E62" s="108" t="s">
        <v>183</v>
      </c>
      <c r="F62" s="108" t="s">
        <v>3</v>
      </c>
      <c r="G62" s="110">
        <v>57000</v>
      </c>
    </row>
    <row r="63" spans="1:7" ht="30">
      <c r="A63" s="108" t="s">
        <v>68</v>
      </c>
      <c r="B63" s="108" t="s">
        <v>177</v>
      </c>
      <c r="C63" s="109">
        <v>875</v>
      </c>
      <c r="D63" s="108" t="s">
        <v>229</v>
      </c>
      <c r="E63" s="108" t="s">
        <v>227</v>
      </c>
      <c r="F63" s="108" t="s">
        <v>3</v>
      </c>
      <c r="G63" s="110">
        <v>21875</v>
      </c>
    </row>
    <row r="64" spans="1:7" ht="30">
      <c r="A64" s="108" t="s">
        <v>68</v>
      </c>
      <c r="B64" s="108" t="s">
        <v>177</v>
      </c>
      <c r="C64" s="109">
        <v>176</v>
      </c>
      <c r="D64" s="108" t="s">
        <v>230</v>
      </c>
      <c r="E64" s="108" t="s">
        <v>231</v>
      </c>
      <c r="F64" s="108" t="s">
        <v>3</v>
      </c>
      <c r="G64" s="110">
        <v>11440</v>
      </c>
    </row>
    <row r="65" spans="1:7" ht="30">
      <c r="A65" s="108" t="s">
        <v>68</v>
      </c>
      <c r="B65" s="108" t="s">
        <v>177</v>
      </c>
      <c r="C65" s="109">
        <v>875</v>
      </c>
      <c r="D65" s="108" t="s">
        <v>206</v>
      </c>
      <c r="E65" s="108" t="s">
        <v>227</v>
      </c>
      <c r="F65" s="108" t="s">
        <v>3</v>
      </c>
      <c r="G65" s="110">
        <v>21875</v>
      </c>
    </row>
    <row r="66" spans="1:7" ht="30.75" thickBot="1">
      <c r="A66" s="111" t="s">
        <v>71</v>
      </c>
      <c r="B66" s="111" t="s">
        <v>207</v>
      </c>
      <c r="C66" s="112">
        <v>760</v>
      </c>
      <c r="D66" s="111" t="s">
        <v>232</v>
      </c>
      <c r="E66" s="111" t="s">
        <v>233</v>
      </c>
      <c r="F66" s="111" t="s">
        <v>3</v>
      </c>
      <c r="G66" s="113">
        <v>2937</v>
      </c>
    </row>
    <row r="67" spans="1:7" ht="16.5" thickBot="1">
      <c r="A67" s="22" t="s">
        <v>8</v>
      </c>
      <c r="B67" s="22"/>
      <c r="C67" s="22"/>
      <c r="D67" s="22"/>
      <c r="E67" s="22"/>
      <c r="F67" s="22"/>
      <c r="G67" s="22">
        <f>SUM(G12:G66)</f>
        <v>960270.55078125</v>
      </c>
    </row>
  </sheetData>
  <mergeCells count="5">
    <mergeCell ref="A10:G10"/>
    <mergeCell ref="A9:G9"/>
    <mergeCell ref="A8:G8"/>
    <mergeCell ref="A7:G7"/>
    <mergeCell ref="A6:G6"/>
  </mergeCells>
  <printOptions horizontalCentered="1"/>
  <pageMargins left="0.41" right="0.45" top="0.74803149606299202" bottom="0.59" header="0.31496062992126" footer="0.31496062992126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topLeftCell="A25" workbookViewId="0">
      <selection activeCell="A42" sqref="A42"/>
    </sheetView>
  </sheetViews>
  <sheetFormatPr baseColWidth="10" defaultColWidth="36.140625" defaultRowHeight="15"/>
  <cols>
    <col min="1" max="1" width="11.85546875" bestFit="1" customWidth="1"/>
    <col min="2" max="2" width="7.5703125" bestFit="1" customWidth="1"/>
    <col min="3" max="3" width="12" bestFit="1" customWidth="1"/>
    <col min="4" max="4" width="17.140625" bestFit="1" customWidth="1"/>
    <col min="5" max="5" width="9" bestFit="1" customWidth="1"/>
    <col min="6" max="6" width="11.5703125" style="6" bestFit="1" customWidth="1"/>
    <col min="7" max="7" width="12.7109375" style="1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235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  <row r="12" spans="1:7">
      <c r="A12" s="49" t="s">
        <v>7</v>
      </c>
      <c r="B12" s="49" t="s">
        <v>0</v>
      </c>
      <c r="C12" s="49" t="s">
        <v>1</v>
      </c>
      <c r="D12" s="49" t="s">
        <v>78</v>
      </c>
      <c r="E12" s="49" t="s">
        <v>59</v>
      </c>
      <c r="F12" s="41">
        <v>128</v>
      </c>
      <c r="G12" s="40">
        <v>843.48001098632812</v>
      </c>
    </row>
    <row r="13" spans="1:7">
      <c r="A13" s="39" t="s">
        <v>7</v>
      </c>
      <c r="B13" s="39" t="s">
        <v>0</v>
      </c>
      <c r="C13" s="39" t="s">
        <v>1</v>
      </c>
      <c r="D13" s="39" t="s">
        <v>73</v>
      </c>
      <c r="E13" s="39" t="s">
        <v>59</v>
      </c>
      <c r="F13" s="47">
        <v>1818</v>
      </c>
      <c r="G13" s="48">
        <v>9160</v>
      </c>
    </row>
    <row r="14" spans="1:7">
      <c r="A14" s="39" t="s">
        <v>7</v>
      </c>
      <c r="B14" s="39" t="s">
        <v>0</v>
      </c>
      <c r="C14" s="39" t="s">
        <v>1</v>
      </c>
      <c r="D14" s="39" t="s">
        <v>74</v>
      </c>
      <c r="E14" s="39" t="s">
        <v>59</v>
      </c>
      <c r="F14" s="47">
        <v>1045</v>
      </c>
      <c r="G14" s="48">
        <v>12384</v>
      </c>
    </row>
    <row r="15" spans="1:7">
      <c r="A15" s="39" t="s">
        <v>7</v>
      </c>
      <c r="B15" s="39" t="s">
        <v>0</v>
      </c>
      <c r="C15" s="39" t="s">
        <v>1</v>
      </c>
      <c r="D15" s="39" t="s">
        <v>72</v>
      </c>
      <c r="E15" s="39" t="s">
        <v>59</v>
      </c>
      <c r="F15" s="47">
        <v>136.30000305175781</v>
      </c>
      <c r="G15" s="48">
        <v>990</v>
      </c>
    </row>
    <row r="16" spans="1:7">
      <c r="A16" s="39" t="s">
        <v>7</v>
      </c>
      <c r="B16" s="39" t="s">
        <v>0</v>
      </c>
      <c r="C16" s="39" t="s">
        <v>1</v>
      </c>
      <c r="D16" s="39" t="s">
        <v>77</v>
      </c>
      <c r="E16" s="39" t="s">
        <v>59</v>
      </c>
      <c r="F16" s="47">
        <v>309</v>
      </c>
      <c r="G16" s="48">
        <v>4460.5</v>
      </c>
    </row>
    <row r="17" spans="1:7" ht="15.75" thickBot="1">
      <c r="A17" s="50" t="s">
        <v>7</v>
      </c>
      <c r="B17" s="50" t="s">
        <v>0</v>
      </c>
      <c r="C17" s="50" t="s">
        <v>1</v>
      </c>
      <c r="D17" s="50" t="s">
        <v>75</v>
      </c>
      <c r="E17" s="50" t="s">
        <v>59</v>
      </c>
      <c r="F17" s="51">
        <v>1818</v>
      </c>
      <c r="G17" s="52">
        <v>9000</v>
      </c>
    </row>
    <row r="18" spans="1:7" ht="15.75" thickBot="1">
      <c r="A18" s="33" t="s">
        <v>7</v>
      </c>
      <c r="B18" s="36"/>
      <c r="C18" s="36"/>
      <c r="D18" s="36"/>
      <c r="E18" s="36"/>
      <c r="F18" s="36">
        <f>SUM(F12:F17)</f>
        <v>5254.3000030517578</v>
      </c>
      <c r="G18" s="34">
        <f>SUM(G12:G17)</f>
        <v>36837.980010986328</v>
      </c>
    </row>
    <row r="19" spans="1:7" ht="15.75" thickBot="1">
      <c r="A19" s="53" t="s">
        <v>55</v>
      </c>
      <c r="B19" s="53" t="s">
        <v>0</v>
      </c>
      <c r="C19" s="53" t="s">
        <v>1</v>
      </c>
      <c r="D19" s="53" t="s">
        <v>77</v>
      </c>
      <c r="E19" s="53" t="s">
        <v>59</v>
      </c>
      <c r="F19" s="54">
        <v>5070</v>
      </c>
      <c r="G19" s="55">
        <v>4772.39990234375</v>
      </c>
    </row>
    <row r="20" spans="1:7" ht="15.75" thickBot="1">
      <c r="A20" s="33" t="s">
        <v>55</v>
      </c>
      <c r="B20" s="36"/>
      <c r="C20" s="36"/>
      <c r="D20" s="36"/>
      <c r="E20" s="36"/>
      <c r="F20" s="36">
        <f>SUM(F19)</f>
        <v>5070</v>
      </c>
      <c r="G20" s="34">
        <f>SUM(G19)</f>
        <v>4772.39990234375</v>
      </c>
    </row>
    <row r="21" spans="1:7">
      <c r="A21" s="56" t="s">
        <v>68</v>
      </c>
      <c r="B21" s="56" t="s">
        <v>0</v>
      </c>
      <c r="C21" s="56" t="s">
        <v>1</v>
      </c>
      <c r="D21" s="56" t="s">
        <v>73</v>
      </c>
      <c r="E21" s="56" t="s">
        <v>59</v>
      </c>
      <c r="F21" s="57">
        <v>3361.800048828125</v>
      </c>
      <c r="G21" s="58">
        <v>16123.2802734375</v>
      </c>
    </row>
    <row r="22" spans="1:7">
      <c r="A22" s="39" t="s">
        <v>68</v>
      </c>
      <c r="B22" s="39" t="s">
        <v>0</v>
      </c>
      <c r="C22" s="39" t="s">
        <v>1</v>
      </c>
      <c r="D22" s="39" t="s">
        <v>76</v>
      </c>
      <c r="E22" s="39" t="s">
        <v>59</v>
      </c>
      <c r="F22" s="47">
        <v>844.5</v>
      </c>
      <c r="G22" s="48">
        <v>3177.1800537109375</v>
      </c>
    </row>
    <row r="23" spans="1:7">
      <c r="A23" s="39" t="s">
        <v>68</v>
      </c>
      <c r="B23" s="39" t="s">
        <v>0</v>
      </c>
      <c r="C23" s="39" t="s">
        <v>1</v>
      </c>
      <c r="D23" s="39" t="s">
        <v>74</v>
      </c>
      <c r="E23" s="39" t="s">
        <v>59</v>
      </c>
      <c r="F23" s="47">
        <v>145.39999389648437</v>
      </c>
      <c r="G23" s="48">
        <v>1606.4000244140625</v>
      </c>
    </row>
    <row r="24" spans="1:7" ht="15.75" thickBot="1">
      <c r="A24" s="50" t="s">
        <v>68</v>
      </c>
      <c r="B24" s="50" t="s">
        <v>0</v>
      </c>
      <c r="C24" s="50" t="s">
        <v>1</v>
      </c>
      <c r="D24" s="50" t="s">
        <v>77</v>
      </c>
      <c r="E24" s="50" t="s">
        <v>59</v>
      </c>
      <c r="F24" s="51">
        <v>36</v>
      </c>
      <c r="G24" s="52">
        <v>1008.7999877929687</v>
      </c>
    </row>
    <row r="25" spans="1:7" ht="15.75" thickBot="1">
      <c r="A25" s="33" t="s">
        <v>68</v>
      </c>
      <c r="B25" s="36"/>
      <c r="C25" s="36"/>
      <c r="D25" s="36"/>
      <c r="E25" s="36"/>
      <c r="F25" s="36">
        <f>SUM(F21:F24)</f>
        <v>4387.7000427246094</v>
      </c>
      <c r="G25" s="34">
        <f>SUM(G21:G24)</f>
        <v>21915.660339355469</v>
      </c>
    </row>
    <row r="26" spans="1:7">
      <c r="A26" s="56" t="s">
        <v>70</v>
      </c>
      <c r="B26" s="56" t="s">
        <v>0</v>
      </c>
      <c r="C26" s="56" t="s">
        <v>1</v>
      </c>
      <c r="D26" s="56" t="s">
        <v>73</v>
      </c>
      <c r="E26" s="56" t="s">
        <v>59</v>
      </c>
      <c r="F26" s="57">
        <v>2727</v>
      </c>
      <c r="G26" s="58">
        <v>13080</v>
      </c>
    </row>
    <row r="27" spans="1:7">
      <c r="A27" s="39" t="s">
        <v>70</v>
      </c>
      <c r="B27" s="39" t="s">
        <v>0</v>
      </c>
      <c r="C27" s="39" t="s">
        <v>1</v>
      </c>
      <c r="D27" s="39" t="s">
        <v>74</v>
      </c>
      <c r="E27" s="39" t="s">
        <v>59</v>
      </c>
      <c r="F27" s="47">
        <v>1060</v>
      </c>
      <c r="G27" s="48">
        <v>7530</v>
      </c>
    </row>
    <row r="28" spans="1:7">
      <c r="A28" s="39" t="s">
        <v>70</v>
      </c>
      <c r="B28" s="39" t="s">
        <v>0</v>
      </c>
      <c r="C28" s="39" t="s">
        <v>1</v>
      </c>
      <c r="D28" s="39" t="s">
        <v>77</v>
      </c>
      <c r="E28" s="39" t="s">
        <v>59</v>
      </c>
      <c r="F28" s="47">
        <v>466.29998779296875</v>
      </c>
      <c r="G28" s="48">
        <v>1702.3499755859375</v>
      </c>
    </row>
    <row r="29" spans="1:7" ht="15.75" thickBot="1">
      <c r="A29" s="50" t="s">
        <v>70</v>
      </c>
      <c r="B29" s="50" t="s">
        <v>0</v>
      </c>
      <c r="C29" s="50" t="s">
        <v>1</v>
      </c>
      <c r="D29" s="50" t="s">
        <v>75</v>
      </c>
      <c r="E29" s="50" t="s">
        <v>59</v>
      </c>
      <c r="F29" s="51">
        <v>1590.9000244140625</v>
      </c>
      <c r="G29" s="52">
        <v>7630</v>
      </c>
    </row>
    <row r="30" spans="1:7" ht="15.75" thickBot="1">
      <c r="A30" s="33" t="s">
        <v>70</v>
      </c>
      <c r="B30" s="36"/>
      <c r="C30" s="36"/>
      <c r="D30" s="36"/>
      <c r="E30" s="36"/>
      <c r="F30" s="36">
        <f>SUM(F26:F29)</f>
        <v>5844.2000122070312</v>
      </c>
      <c r="G30" s="34">
        <f>SUM(G26:G29)</f>
        <v>29942.349975585938</v>
      </c>
    </row>
    <row r="31" spans="1:7" ht="15.75" thickBot="1">
      <c r="A31" s="53" t="s">
        <v>71</v>
      </c>
      <c r="B31" s="53" t="s">
        <v>0</v>
      </c>
      <c r="C31" s="53" t="s">
        <v>1</v>
      </c>
      <c r="D31" s="53" t="s">
        <v>78</v>
      </c>
      <c r="E31" s="53" t="s">
        <v>23</v>
      </c>
      <c r="F31" s="54">
        <v>24541.859375</v>
      </c>
      <c r="G31" s="55">
        <v>83703.890625</v>
      </c>
    </row>
    <row r="32" spans="1:7" ht="15.75" thickBot="1">
      <c r="A32" s="33" t="s">
        <v>71</v>
      </c>
      <c r="B32" s="36"/>
      <c r="C32" s="36"/>
      <c r="D32" s="36"/>
      <c r="E32" s="36"/>
      <c r="F32" s="36">
        <f>SUM(F31)</f>
        <v>24541.859375</v>
      </c>
      <c r="G32" s="34">
        <f>SUM(G31)</f>
        <v>83703.890625</v>
      </c>
    </row>
    <row r="33" spans="1:7" ht="15.75" thickBot="1">
      <c r="A33" s="53" t="s">
        <v>79</v>
      </c>
      <c r="B33" s="53" t="s">
        <v>0</v>
      </c>
      <c r="C33" s="53" t="s">
        <v>1</v>
      </c>
      <c r="D33" s="53" t="s">
        <v>78</v>
      </c>
      <c r="E33" s="53" t="s">
        <v>23</v>
      </c>
      <c r="F33" s="54">
        <v>25401.419921875</v>
      </c>
      <c r="G33" s="55">
        <v>87981.5625</v>
      </c>
    </row>
    <row r="34" spans="1:7" ht="15.75" thickBot="1">
      <c r="A34" s="33" t="s">
        <v>79</v>
      </c>
      <c r="B34" s="36"/>
      <c r="C34" s="36"/>
      <c r="D34" s="36"/>
      <c r="E34" s="36"/>
      <c r="F34" s="36">
        <f>SUM(F33)</f>
        <v>25401.419921875</v>
      </c>
      <c r="G34" s="34">
        <f>SUM(G33)</f>
        <v>87981.5625</v>
      </c>
    </row>
    <row r="35" spans="1:7" ht="30">
      <c r="A35" s="39" t="s">
        <v>251</v>
      </c>
      <c r="B35" s="39" t="s">
        <v>0</v>
      </c>
      <c r="C35" s="39" t="s">
        <v>1</v>
      </c>
      <c r="D35" s="39" t="s">
        <v>252</v>
      </c>
      <c r="E35" s="39" t="s">
        <v>23</v>
      </c>
      <c r="F35" s="47">
        <v>18167.41015625</v>
      </c>
      <c r="G35" s="48">
        <v>64269.328125</v>
      </c>
    </row>
    <row r="36" spans="1:7">
      <c r="A36" s="39" t="s">
        <v>251</v>
      </c>
      <c r="B36" s="39" t="s">
        <v>0</v>
      </c>
      <c r="C36" s="39" t="s">
        <v>1</v>
      </c>
      <c r="D36" s="39" t="s">
        <v>253</v>
      </c>
      <c r="E36" s="39" t="s">
        <v>23</v>
      </c>
      <c r="F36" s="47">
        <v>19932.859375</v>
      </c>
      <c r="G36" s="48">
        <v>64269.30078125</v>
      </c>
    </row>
    <row r="37" spans="1:7">
      <c r="A37" s="39" t="s">
        <v>251</v>
      </c>
      <c r="B37" s="39" t="s">
        <v>0</v>
      </c>
      <c r="C37" s="39" t="s">
        <v>1</v>
      </c>
      <c r="D37" s="39" t="s">
        <v>76</v>
      </c>
      <c r="E37" s="39" t="s">
        <v>23</v>
      </c>
      <c r="F37" s="47">
        <v>1765.31005859375</v>
      </c>
      <c r="G37" s="48">
        <v>5973.4599609375</v>
      </c>
    </row>
    <row r="38" spans="1:7">
      <c r="A38" s="39" t="s">
        <v>251</v>
      </c>
      <c r="B38" s="39" t="s">
        <v>0</v>
      </c>
      <c r="C38" s="39" t="s">
        <v>1</v>
      </c>
      <c r="D38" s="39" t="s">
        <v>254</v>
      </c>
      <c r="E38" s="39" t="s">
        <v>23</v>
      </c>
      <c r="F38" s="47">
        <v>999.90997314453125</v>
      </c>
      <c r="G38" s="48">
        <v>4665.1201171875</v>
      </c>
    </row>
    <row r="39" spans="1:7">
      <c r="A39" s="39" t="s">
        <v>251</v>
      </c>
      <c r="B39" s="39" t="s">
        <v>0</v>
      </c>
      <c r="C39" s="39" t="s">
        <v>1</v>
      </c>
      <c r="D39" s="39" t="s">
        <v>255</v>
      </c>
      <c r="E39" s="39" t="s">
        <v>23</v>
      </c>
      <c r="F39" s="47">
        <v>6840.10009765625</v>
      </c>
      <c r="G39" s="48">
        <v>17183.83984375</v>
      </c>
    </row>
    <row r="40" spans="1:7" ht="30">
      <c r="A40" s="39" t="s">
        <v>251</v>
      </c>
      <c r="B40" s="39" t="s">
        <v>0</v>
      </c>
      <c r="C40" s="39" t="s">
        <v>1</v>
      </c>
      <c r="D40" s="39" t="s">
        <v>78</v>
      </c>
      <c r="E40" s="39" t="s">
        <v>63</v>
      </c>
      <c r="F40" s="47">
        <v>12.069999694824219</v>
      </c>
      <c r="G40" s="48">
        <v>46.819999694824219</v>
      </c>
    </row>
    <row r="41" spans="1:7" ht="15.75" thickBot="1">
      <c r="A41" s="39" t="s">
        <v>251</v>
      </c>
      <c r="B41" s="39" t="s">
        <v>0</v>
      </c>
      <c r="C41" s="39" t="s">
        <v>1</v>
      </c>
      <c r="D41" s="39" t="s">
        <v>256</v>
      </c>
      <c r="E41" s="39" t="s">
        <v>23</v>
      </c>
      <c r="F41" s="47">
        <v>6840.10009765625</v>
      </c>
      <c r="G41" s="48">
        <v>17185.83984375</v>
      </c>
    </row>
    <row r="42" spans="1:7" ht="15.75" thickBot="1">
      <c r="A42" s="33" t="s">
        <v>251</v>
      </c>
      <c r="B42" s="36"/>
      <c r="C42" s="36"/>
      <c r="D42" s="36"/>
      <c r="E42" s="36"/>
      <c r="F42" s="36">
        <f>SUM(F35:F41)</f>
        <v>54557.759757995605</v>
      </c>
      <c r="G42" s="34">
        <f>SUM(G35:G41)</f>
        <v>173593.70867156982</v>
      </c>
    </row>
    <row r="43" spans="1:7" ht="16.5" thickBot="1">
      <c r="A43" s="22" t="s">
        <v>8</v>
      </c>
      <c r="B43" s="22"/>
      <c r="C43" s="22"/>
      <c r="D43" s="22"/>
      <c r="E43" s="22"/>
      <c r="F43" s="22">
        <f>SUM(F42,F34,F32,F30,F25,F20,F18)</f>
        <v>125057.239112854</v>
      </c>
      <c r="G43" s="23">
        <f>SUM(G42,G34,G32,G30,G25,G20,G18)</f>
        <v>438747.55202484131</v>
      </c>
    </row>
    <row r="44" spans="1:7">
      <c r="A44" s="132" t="s">
        <v>250</v>
      </c>
      <c r="B44" s="132"/>
      <c r="C44" s="132"/>
      <c r="D44" s="132"/>
      <c r="E44" s="132"/>
      <c r="F44" s="132"/>
      <c r="G44" s="132"/>
    </row>
  </sheetData>
  <sortState ref="A12:H28">
    <sortCondition ref="D12:D28"/>
  </sortState>
  <mergeCells count="6">
    <mergeCell ref="A44:G44"/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5"/>
  <sheetViews>
    <sheetView topLeftCell="A118" workbookViewId="0">
      <selection activeCell="F139" sqref="F139"/>
    </sheetView>
  </sheetViews>
  <sheetFormatPr baseColWidth="10" defaultColWidth="38.42578125" defaultRowHeight="15"/>
  <cols>
    <col min="1" max="1" width="11.42578125" bestFit="1" customWidth="1"/>
    <col min="2" max="2" width="7.140625" bestFit="1" customWidth="1"/>
    <col min="3" max="3" width="12" bestFit="1" customWidth="1"/>
    <col min="4" max="4" width="18.28515625" bestFit="1" customWidth="1"/>
    <col min="5" max="5" width="14.28515625" bestFit="1" customWidth="1"/>
    <col min="6" max="6" width="11.5703125" style="6" bestFit="1" customWidth="1"/>
    <col min="7" max="7" width="14.42578125" style="1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237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  <row r="12" spans="1:7">
      <c r="A12" s="117" t="s">
        <v>5</v>
      </c>
      <c r="B12" s="117" t="s">
        <v>0</v>
      </c>
      <c r="C12" s="117" t="s">
        <v>9</v>
      </c>
      <c r="D12" s="117" t="s">
        <v>82</v>
      </c>
      <c r="E12" s="117" t="s">
        <v>56</v>
      </c>
      <c r="F12" s="27">
        <v>18506</v>
      </c>
      <c r="G12" s="30">
        <v>30046.140625</v>
      </c>
    </row>
    <row r="13" spans="1:7" ht="15.75" thickBot="1">
      <c r="A13" s="120" t="s">
        <v>5</v>
      </c>
      <c r="B13" s="120" t="s">
        <v>0</v>
      </c>
      <c r="C13" s="120" t="s">
        <v>9</v>
      </c>
      <c r="D13" s="120" t="s">
        <v>82</v>
      </c>
      <c r="E13" s="120" t="s">
        <v>59</v>
      </c>
      <c r="F13" s="44">
        <v>72210.630065917969</v>
      </c>
      <c r="G13" s="96">
        <v>91002.20068359375</v>
      </c>
    </row>
    <row r="14" spans="1:7" ht="15.75" thickBot="1">
      <c r="A14" s="33" t="s">
        <v>79</v>
      </c>
      <c r="B14" s="36"/>
      <c r="C14" s="36"/>
      <c r="D14" s="36"/>
      <c r="E14" s="36"/>
      <c r="F14" s="36">
        <f>SUM(F12:F13)</f>
        <v>90716.630065917969</v>
      </c>
      <c r="G14" s="34">
        <f>SUM(G12:G13)</f>
        <v>121048.34130859375</v>
      </c>
    </row>
    <row r="15" spans="1:7">
      <c r="A15" s="121" t="s">
        <v>6</v>
      </c>
      <c r="B15" s="121" t="s">
        <v>0</v>
      </c>
      <c r="C15" s="121" t="s">
        <v>9</v>
      </c>
      <c r="D15" s="121" t="s">
        <v>87</v>
      </c>
      <c r="E15" s="121" t="s">
        <v>2</v>
      </c>
      <c r="F15" s="45">
        <v>447.92001342773437</v>
      </c>
      <c r="G15" s="46">
        <v>1254.1700439453125</v>
      </c>
    </row>
    <row r="16" spans="1:7">
      <c r="A16" s="118" t="s">
        <v>6</v>
      </c>
      <c r="B16" s="118" t="s">
        <v>0</v>
      </c>
      <c r="C16" s="118" t="s">
        <v>9</v>
      </c>
      <c r="D16" s="118" t="s">
        <v>80</v>
      </c>
      <c r="E16" s="118" t="s">
        <v>2</v>
      </c>
      <c r="F16" s="28">
        <v>7264.6100234985352</v>
      </c>
      <c r="G16" s="31">
        <v>20190.649719238281</v>
      </c>
    </row>
    <row r="17" spans="1:7">
      <c r="A17" s="118" t="s">
        <v>6</v>
      </c>
      <c r="B17" s="118" t="s">
        <v>0</v>
      </c>
      <c r="C17" s="118" t="s">
        <v>13</v>
      </c>
      <c r="D17" s="118" t="s">
        <v>95</v>
      </c>
      <c r="E17" s="118" t="s">
        <v>2</v>
      </c>
      <c r="F17" s="28">
        <v>6825.7300109863281</v>
      </c>
      <c r="G17" s="31">
        <v>39930.5</v>
      </c>
    </row>
    <row r="18" spans="1:7">
      <c r="A18" s="118" t="s">
        <v>6</v>
      </c>
      <c r="B18" s="118" t="s">
        <v>0</v>
      </c>
      <c r="C18" s="118" t="s">
        <v>9</v>
      </c>
      <c r="D18" s="118" t="s">
        <v>83</v>
      </c>
      <c r="E18" s="118" t="s">
        <v>2</v>
      </c>
      <c r="F18" s="28">
        <v>2355.760009765625</v>
      </c>
      <c r="G18" s="31">
        <v>6596.1199951171875</v>
      </c>
    </row>
    <row r="19" spans="1:7">
      <c r="A19" s="118" t="s">
        <v>6</v>
      </c>
      <c r="B19" s="118" t="s">
        <v>0</v>
      </c>
      <c r="C19" s="118" t="s">
        <v>13</v>
      </c>
      <c r="D19" s="118" t="s">
        <v>96</v>
      </c>
      <c r="E19" s="118" t="s">
        <v>2</v>
      </c>
      <c r="F19" s="28">
        <v>2494.7900390625</v>
      </c>
      <c r="G19" s="31">
        <v>19391.5</v>
      </c>
    </row>
    <row r="20" spans="1:7">
      <c r="A20" s="118" t="s">
        <v>6</v>
      </c>
      <c r="B20" s="118" t="s">
        <v>0</v>
      </c>
      <c r="C20" s="118" t="s">
        <v>9</v>
      </c>
      <c r="D20" s="118" t="s">
        <v>82</v>
      </c>
      <c r="E20" s="118" t="s">
        <v>59</v>
      </c>
      <c r="F20" s="28">
        <v>12592.7998046875</v>
      </c>
      <c r="G20" s="31">
        <v>12211.0966796875</v>
      </c>
    </row>
    <row r="21" spans="1:7">
      <c r="A21" s="118" t="s">
        <v>6</v>
      </c>
      <c r="B21" s="118" t="s">
        <v>0</v>
      </c>
      <c r="C21" s="118" t="s">
        <v>13</v>
      </c>
      <c r="D21" s="118" t="s">
        <v>93</v>
      </c>
      <c r="E21" s="118" t="s">
        <v>2</v>
      </c>
      <c r="F21" s="28">
        <v>1918.3699951171875</v>
      </c>
      <c r="G21" s="31">
        <v>12687.75</v>
      </c>
    </row>
    <row r="22" spans="1:7">
      <c r="A22" s="118" t="s">
        <v>6</v>
      </c>
      <c r="B22" s="118" t="s">
        <v>0</v>
      </c>
      <c r="C22" s="118" t="s">
        <v>13</v>
      </c>
      <c r="D22" s="118" t="s">
        <v>90</v>
      </c>
      <c r="E22" s="118" t="s">
        <v>2</v>
      </c>
      <c r="F22" s="28">
        <v>27080.630187988281</v>
      </c>
      <c r="G22" s="31">
        <v>50065.72021484375</v>
      </c>
    </row>
    <row r="23" spans="1:7">
      <c r="A23" s="118" t="s">
        <v>6</v>
      </c>
      <c r="B23" s="118" t="s">
        <v>0</v>
      </c>
      <c r="C23" s="118" t="s">
        <v>13</v>
      </c>
      <c r="D23" s="118" t="s">
        <v>94</v>
      </c>
      <c r="E23" s="118" t="s">
        <v>2</v>
      </c>
      <c r="F23" s="28">
        <v>135.16999816894531</v>
      </c>
      <c r="G23" s="31">
        <v>790.760009765625</v>
      </c>
    </row>
    <row r="24" spans="1:7">
      <c r="A24" s="118" t="s">
        <v>6</v>
      </c>
      <c r="B24" s="118" t="s">
        <v>0</v>
      </c>
      <c r="C24" s="118" t="s">
        <v>13</v>
      </c>
      <c r="D24" s="118" t="s">
        <v>89</v>
      </c>
      <c r="E24" s="118" t="s">
        <v>2</v>
      </c>
      <c r="F24" s="28">
        <v>2254.6100158691406</v>
      </c>
      <c r="G24" s="31">
        <v>12205.229858398438</v>
      </c>
    </row>
    <row r="25" spans="1:7" ht="15.75" thickBot="1">
      <c r="A25" s="120" t="s">
        <v>6</v>
      </c>
      <c r="B25" s="120" t="s">
        <v>0</v>
      </c>
      <c r="C25" s="120" t="s">
        <v>9</v>
      </c>
      <c r="D25" s="120" t="s">
        <v>81</v>
      </c>
      <c r="E25" s="120" t="s">
        <v>59</v>
      </c>
      <c r="F25" s="44">
        <v>72.580001831054687</v>
      </c>
      <c r="G25" s="96">
        <v>614.4000244140625</v>
      </c>
    </row>
    <row r="26" spans="1:7" ht="15.75" thickBot="1">
      <c r="A26" s="33" t="s">
        <v>79</v>
      </c>
      <c r="B26" s="36"/>
      <c r="C26" s="36"/>
      <c r="D26" s="36"/>
      <c r="E26" s="36"/>
      <c r="F26" s="36">
        <f>SUM(F15:F25)</f>
        <v>63442.970100402832</v>
      </c>
      <c r="G26" s="34">
        <f>SUM(G15:G25)</f>
        <v>175937.89654541016</v>
      </c>
    </row>
    <row r="27" spans="1:7">
      <c r="A27" s="121" t="s">
        <v>7</v>
      </c>
      <c r="B27" s="121" t="s">
        <v>0</v>
      </c>
      <c r="C27" s="121" t="s">
        <v>9</v>
      </c>
      <c r="D27" s="121" t="s">
        <v>84</v>
      </c>
      <c r="E27" s="121" t="s">
        <v>2</v>
      </c>
      <c r="F27" s="45">
        <v>428.65000152587891</v>
      </c>
      <c r="G27" s="46">
        <v>2343.2799987792969</v>
      </c>
    </row>
    <row r="28" spans="1:7">
      <c r="A28" s="118" t="s">
        <v>7</v>
      </c>
      <c r="B28" s="118" t="s">
        <v>0</v>
      </c>
      <c r="C28" s="118" t="s">
        <v>9</v>
      </c>
      <c r="D28" s="118" t="s">
        <v>80</v>
      </c>
      <c r="E28" s="118" t="s">
        <v>2</v>
      </c>
      <c r="F28" s="28">
        <v>5248.2899169921875</v>
      </c>
      <c r="G28" s="31">
        <v>14695.7900390625</v>
      </c>
    </row>
    <row r="29" spans="1:7">
      <c r="A29" s="118" t="s">
        <v>7</v>
      </c>
      <c r="B29" s="118" t="s">
        <v>0</v>
      </c>
      <c r="C29" s="118" t="s">
        <v>9</v>
      </c>
      <c r="D29" s="118" t="s">
        <v>80</v>
      </c>
      <c r="E29" s="118" t="s">
        <v>3</v>
      </c>
      <c r="F29" s="28">
        <v>203.55000305175781</v>
      </c>
      <c r="G29" s="31">
        <v>839.3800048828125</v>
      </c>
    </row>
    <row r="30" spans="1:7">
      <c r="A30" s="118" t="s">
        <v>7</v>
      </c>
      <c r="B30" s="118" t="s">
        <v>0</v>
      </c>
      <c r="C30" s="118" t="s">
        <v>13</v>
      </c>
      <c r="D30" s="118" t="s">
        <v>95</v>
      </c>
      <c r="E30" s="118" t="s">
        <v>2</v>
      </c>
      <c r="F30" s="28">
        <v>27940.409851074219</v>
      </c>
      <c r="G30" s="31">
        <v>58008.309997558594</v>
      </c>
    </row>
    <row r="31" spans="1:7">
      <c r="A31" s="118" t="s">
        <v>7</v>
      </c>
      <c r="B31" s="118" t="s">
        <v>0</v>
      </c>
      <c r="C31" s="118" t="s">
        <v>9</v>
      </c>
      <c r="D31" s="118" t="s">
        <v>83</v>
      </c>
      <c r="E31" s="118" t="s">
        <v>2</v>
      </c>
      <c r="F31" s="28">
        <v>2718.1799926757812</v>
      </c>
      <c r="G31" s="31">
        <v>7610.909912109375</v>
      </c>
    </row>
    <row r="32" spans="1:7">
      <c r="A32" s="118" t="s">
        <v>7</v>
      </c>
      <c r="B32" s="118" t="s">
        <v>0</v>
      </c>
      <c r="C32" s="118" t="s">
        <v>13</v>
      </c>
      <c r="D32" s="118" t="s">
        <v>96</v>
      </c>
      <c r="E32" s="118" t="s">
        <v>2</v>
      </c>
      <c r="F32" s="28">
        <v>4060.5900268554687</v>
      </c>
      <c r="G32" s="31">
        <v>21938</v>
      </c>
    </row>
    <row r="33" spans="1:7">
      <c r="A33" s="118" t="s">
        <v>7</v>
      </c>
      <c r="B33" s="118" t="s">
        <v>0</v>
      </c>
      <c r="C33" s="118" t="s">
        <v>9</v>
      </c>
      <c r="D33" s="118" t="s">
        <v>82</v>
      </c>
      <c r="E33" s="118" t="s">
        <v>59</v>
      </c>
      <c r="F33" s="28">
        <v>16399.66015625</v>
      </c>
      <c r="G33" s="31">
        <v>15020.9599609375</v>
      </c>
    </row>
    <row r="34" spans="1:7">
      <c r="A34" s="118" t="s">
        <v>7</v>
      </c>
      <c r="B34" s="118" t="s">
        <v>0</v>
      </c>
      <c r="C34" s="118" t="s">
        <v>13</v>
      </c>
      <c r="D34" s="118" t="s">
        <v>90</v>
      </c>
      <c r="E34" s="118" t="s">
        <v>2</v>
      </c>
      <c r="F34" s="28">
        <v>11616.93994140625</v>
      </c>
      <c r="G34" s="31">
        <v>65902.390625</v>
      </c>
    </row>
    <row r="35" spans="1:7">
      <c r="A35" s="118" t="s">
        <v>7</v>
      </c>
      <c r="B35" s="118" t="s">
        <v>0</v>
      </c>
      <c r="C35" s="118" t="s">
        <v>13</v>
      </c>
      <c r="D35" s="118" t="s">
        <v>94</v>
      </c>
      <c r="E35" s="118" t="s">
        <v>2</v>
      </c>
      <c r="F35" s="28">
        <v>977.22999572753906</v>
      </c>
      <c r="G35" s="31">
        <v>5716.780029296875</v>
      </c>
    </row>
    <row r="36" spans="1:7">
      <c r="A36" s="118" t="s">
        <v>7</v>
      </c>
      <c r="B36" s="118" t="s">
        <v>0</v>
      </c>
      <c r="C36" s="118" t="s">
        <v>13</v>
      </c>
      <c r="D36" s="118" t="s">
        <v>89</v>
      </c>
      <c r="E36" s="118" t="s">
        <v>2</v>
      </c>
      <c r="F36" s="28">
        <v>2371.4099426269531</v>
      </c>
      <c r="G36" s="31">
        <v>13590.22998046875</v>
      </c>
    </row>
    <row r="37" spans="1:7" ht="15.75" thickBot="1">
      <c r="A37" s="120" t="s">
        <v>7</v>
      </c>
      <c r="B37" s="120" t="s">
        <v>0</v>
      </c>
      <c r="C37" s="120" t="s">
        <v>9</v>
      </c>
      <c r="D37" s="120" t="s">
        <v>86</v>
      </c>
      <c r="E37" s="120" t="s">
        <v>2</v>
      </c>
      <c r="F37" s="44">
        <v>562.74000549316406</v>
      </c>
      <c r="G37" s="96">
        <v>1575.6899566650391</v>
      </c>
    </row>
    <row r="38" spans="1:7" ht="15.75" thickBot="1">
      <c r="A38" s="33" t="s">
        <v>79</v>
      </c>
      <c r="B38" s="36"/>
      <c r="C38" s="36"/>
      <c r="D38" s="36"/>
      <c r="E38" s="36"/>
      <c r="F38" s="36">
        <f>SUM(F27:F37)</f>
        <v>72527.649833679199</v>
      </c>
      <c r="G38" s="34">
        <f>SUM(G27:G37)</f>
        <v>207241.72050476074</v>
      </c>
    </row>
    <row r="39" spans="1:7">
      <c r="A39" s="121" t="s">
        <v>55</v>
      </c>
      <c r="B39" s="121" t="s">
        <v>0</v>
      </c>
      <c r="C39" s="121" t="s">
        <v>13</v>
      </c>
      <c r="D39" s="121" t="s">
        <v>91</v>
      </c>
      <c r="E39" s="121" t="s">
        <v>2</v>
      </c>
      <c r="F39" s="45">
        <v>1101.6500244140625</v>
      </c>
      <c r="G39" s="46">
        <v>977</v>
      </c>
    </row>
    <row r="40" spans="1:7">
      <c r="A40" s="118" t="s">
        <v>55</v>
      </c>
      <c r="B40" s="118" t="s">
        <v>0</v>
      </c>
      <c r="C40" s="118" t="s">
        <v>9</v>
      </c>
      <c r="D40" s="118" t="s">
        <v>84</v>
      </c>
      <c r="E40" s="118" t="s">
        <v>2</v>
      </c>
      <c r="F40" s="28">
        <v>1091.3000030517578</v>
      </c>
      <c r="G40" s="31">
        <v>3055.5799560546875</v>
      </c>
    </row>
    <row r="41" spans="1:7">
      <c r="A41" s="118" t="s">
        <v>55</v>
      </c>
      <c r="B41" s="118" t="s">
        <v>0</v>
      </c>
      <c r="C41" s="118" t="s">
        <v>9</v>
      </c>
      <c r="D41" s="118" t="s">
        <v>80</v>
      </c>
      <c r="E41" s="118" t="s">
        <v>2</v>
      </c>
      <c r="F41" s="28">
        <v>5287.2699203491211</v>
      </c>
      <c r="G41" s="31">
        <v>15323.980133056641</v>
      </c>
    </row>
    <row r="42" spans="1:7">
      <c r="A42" s="118" t="s">
        <v>55</v>
      </c>
      <c r="B42" s="118" t="s">
        <v>0</v>
      </c>
      <c r="C42" s="118" t="s">
        <v>9</v>
      </c>
      <c r="D42" s="118" t="s">
        <v>80</v>
      </c>
      <c r="E42" s="118" t="s">
        <v>3</v>
      </c>
      <c r="F42" s="28">
        <v>898.1199951171875</v>
      </c>
      <c r="G42" s="31">
        <v>4762.5</v>
      </c>
    </row>
    <row r="43" spans="1:7">
      <c r="A43" s="118" t="s">
        <v>55</v>
      </c>
      <c r="B43" s="118" t="s">
        <v>0</v>
      </c>
      <c r="C43" s="118" t="s">
        <v>13</v>
      </c>
      <c r="D43" s="118" t="s">
        <v>95</v>
      </c>
      <c r="E43" s="118" t="s">
        <v>2</v>
      </c>
      <c r="F43" s="28">
        <v>9461.3399658203125</v>
      </c>
      <c r="G43" s="31">
        <v>55348.8388671875</v>
      </c>
    </row>
    <row r="44" spans="1:7">
      <c r="A44" s="118" t="s">
        <v>55</v>
      </c>
      <c r="B44" s="118" t="s">
        <v>0</v>
      </c>
      <c r="C44" s="118" t="s">
        <v>9</v>
      </c>
      <c r="D44" s="118" t="s">
        <v>83</v>
      </c>
      <c r="E44" s="118" t="s">
        <v>2</v>
      </c>
      <c r="F44" s="28">
        <v>4874.6000061035156</v>
      </c>
      <c r="G44" s="31">
        <v>11648.889892578125</v>
      </c>
    </row>
    <row r="45" spans="1:7">
      <c r="A45" s="118" t="s">
        <v>55</v>
      </c>
      <c r="B45" s="118" t="s">
        <v>0</v>
      </c>
      <c r="C45" s="118" t="s">
        <v>13</v>
      </c>
      <c r="D45" s="118" t="s">
        <v>96</v>
      </c>
      <c r="E45" s="118" t="s">
        <v>2</v>
      </c>
      <c r="F45" s="28">
        <v>2052.5199890136719</v>
      </c>
      <c r="G45" s="31">
        <v>11337.5</v>
      </c>
    </row>
    <row r="46" spans="1:7">
      <c r="A46" s="118" t="s">
        <v>55</v>
      </c>
      <c r="B46" s="118" t="s">
        <v>0</v>
      </c>
      <c r="C46" s="118" t="s">
        <v>9</v>
      </c>
      <c r="D46" s="118" t="s">
        <v>82</v>
      </c>
      <c r="E46" s="118" t="s">
        <v>59</v>
      </c>
      <c r="F46" s="28">
        <v>43107.7099609375</v>
      </c>
      <c r="G46" s="31">
        <v>42111.99951171875</v>
      </c>
    </row>
    <row r="47" spans="1:7">
      <c r="A47" s="118" t="s">
        <v>55</v>
      </c>
      <c r="B47" s="118" t="s">
        <v>0</v>
      </c>
      <c r="C47" s="118" t="s">
        <v>13</v>
      </c>
      <c r="D47" s="118" t="s">
        <v>93</v>
      </c>
      <c r="E47" s="118" t="s">
        <v>2</v>
      </c>
      <c r="F47" s="28">
        <v>6108.8197631835937</v>
      </c>
      <c r="G47" s="31">
        <v>40616</v>
      </c>
    </row>
    <row r="48" spans="1:7">
      <c r="A48" s="118" t="s">
        <v>55</v>
      </c>
      <c r="B48" s="118" t="s">
        <v>0</v>
      </c>
      <c r="C48" s="118" t="s">
        <v>13</v>
      </c>
      <c r="D48" s="118" t="s">
        <v>90</v>
      </c>
      <c r="E48" s="118" t="s">
        <v>2</v>
      </c>
      <c r="F48" s="28">
        <v>7918.9100036621094</v>
      </c>
      <c r="G48" s="31">
        <v>45559.540771484375</v>
      </c>
    </row>
    <row r="49" spans="1:7">
      <c r="A49" s="118" t="s">
        <v>55</v>
      </c>
      <c r="B49" s="118" t="s">
        <v>0</v>
      </c>
      <c r="C49" s="118" t="s">
        <v>13</v>
      </c>
      <c r="D49" s="118" t="s">
        <v>94</v>
      </c>
      <c r="E49" s="118" t="s">
        <v>2</v>
      </c>
      <c r="F49" s="28">
        <v>2025.8000030517578</v>
      </c>
      <c r="G49" s="31">
        <v>11850.920043945313</v>
      </c>
    </row>
    <row r="50" spans="1:7">
      <c r="A50" s="118" t="s">
        <v>55</v>
      </c>
      <c r="B50" s="118" t="s">
        <v>0</v>
      </c>
      <c r="C50" s="118" t="s">
        <v>13</v>
      </c>
      <c r="D50" s="118" t="s">
        <v>89</v>
      </c>
      <c r="E50" s="118" t="s">
        <v>2</v>
      </c>
      <c r="F50" s="28">
        <v>3839.6100616455078</v>
      </c>
      <c r="G50" s="31">
        <v>21579.0595703125</v>
      </c>
    </row>
    <row r="51" spans="1:7">
      <c r="A51" s="118" t="s">
        <v>55</v>
      </c>
      <c r="B51" s="118" t="s">
        <v>0</v>
      </c>
      <c r="C51" s="118" t="s">
        <v>9</v>
      </c>
      <c r="D51" s="118" t="s">
        <v>86</v>
      </c>
      <c r="E51" s="118" t="s">
        <v>2</v>
      </c>
      <c r="F51" s="28">
        <v>183.50999450683594</v>
      </c>
      <c r="G51" s="31">
        <v>513.81001281738281</v>
      </c>
    </row>
    <row r="52" spans="1:7" ht="15.75" thickBot="1">
      <c r="A52" s="120" t="s">
        <v>55</v>
      </c>
      <c r="B52" s="120" t="s">
        <v>0</v>
      </c>
      <c r="C52" s="120" t="s">
        <v>9</v>
      </c>
      <c r="D52" s="120" t="s">
        <v>81</v>
      </c>
      <c r="E52" s="120" t="s">
        <v>59</v>
      </c>
      <c r="F52" s="44">
        <v>422.20001220703125</v>
      </c>
      <c r="G52" s="96">
        <v>746.4000244140625</v>
      </c>
    </row>
    <row r="53" spans="1:7" ht="15.75" thickBot="1">
      <c r="A53" s="33" t="s">
        <v>79</v>
      </c>
      <c r="B53" s="36"/>
      <c r="C53" s="36"/>
      <c r="D53" s="36"/>
      <c r="E53" s="36"/>
      <c r="F53" s="36">
        <f>SUM(F39:F52)</f>
        <v>88373.359703063965</v>
      </c>
      <c r="G53" s="34">
        <f>SUM(G39:G52)</f>
        <v>265432.01878356934</v>
      </c>
    </row>
    <row r="54" spans="1:7">
      <c r="A54" s="121" t="s">
        <v>62</v>
      </c>
      <c r="B54" s="121" t="s">
        <v>0</v>
      </c>
      <c r="C54" s="121" t="s">
        <v>13</v>
      </c>
      <c r="D54" s="121" t="s">
        <v>91</v>
      </c>
      <c r="E54" s="121" t="s">
        <v>2</v>
      </c>
      <c r="F54" s="45">
        <v>1370.3200054168701</v>
      </c>
      <c r="G54" s="46">
        <v>3640</v>
      </c>
    </row>
    <row r="55" spans="1:7">
      <c r="A55" s="118" t="s">
        <v>62</v>
      </c>
      <c r="B55" s="118" t="s">
        <v>0</v>
      </c>
      <c r="C55" s="118" t="s">
        <v>9</v>
      </c>
      <c r="D55" s="118" t="s">
        <v>84</v>
      </c>
      <c r="E55" s="118" t="s">
        <v>2</v>
      </c>
      <c r="F55" s="28">
        <v>1362.5700073242187</v>
      </c>
      <c r="G55" s="31">
        <v>3815.419921875</v>
      </c>
    </row>
    <row r="56" spans="1:7">
      <c r="A56" s="118" t="s">
        <v>62</v>
      </c>
      <c r="B56" s="118" t="s">
        <v>0</v>
      </c>
      <c r="C56" s="118" t="s">
        <v>9</v>
      </c>
      <c r="D56" s="118" t="s">
        <v>80</v>
      </c>
      <c r="E56" s="118" t="s">
        <v>2</v>
      </c>
      <c r="F56" s="28">
        <v>8618.8000946044922</v>
      </c>
      <c r="G56" s="31">
        <v>23932.720184326172</v>
      </c>
    </row>
    <row r="57" spans="1:7">
      <c r="A57" s="118" t="s">
        <v>62</v>
      </c>
      <c r="B57" s="118" t="s">
        <v>0</v>
      </c>
      <c r="C57" s="118" t="s">
        <v>13</v>
      </c>
      <c r="D57" s="118" t="s">
        <v>95</v>
      </c>
      <c r="E57" s="118" t="s">
        <v>2</v>
      </c>
      <c r="F57" s="28">
        <v>9658.210205078125</v>
      </c>
      <c r="G57" s="31">
        <v>56500.55029296875</v>
      </c>
    </row>
    <row r="58" spans="1:7">
      <c r="A58" s="118" t="s">
        <v>62</v>
      </c>
      <c r="B58" s="118" t="s">
        <v>0</v>
      </c>
      <c r="C58" s="118" t="s">
        <v>9</v>
      </c>
      <c r="D58" s="118" t="s">
        <v>83</v>
      </c>
      <c r="E58" s="118" t="s">
        <v>2</v>
      </c>
      <c r="F58" s="28">
        <v>3624.239990234375</v>
      </c>
      <c r="G58" s="31">
        <v>10147.8798828125</v>
      </c>
    </row>
    <row r="59" spans="1:7">
      <c r="A59" s="118" t="s">
        <v>62</v>
      </c>
      <c r="B59" s="118" t="s">
        <v>0</v>
      </c>
      <c r="C59" s="118" t="s">
        <v>13</v>
      </c>
      <c r="D59" s="118" t="s">
        <v>96</v>
      </c>
      <c r="E59" s="118" t="s">
        <v>2</v>
      </c>
      <c r="F59" s="28">
        <v>3470.02001953125</v>
      </c>
      <c r="G59" s="31">
        <v>23897.0400390625</v>
      </c>
    </row>
    <row r="60" spans="1:7">
      <c r="A60" s="118" t="s">
        <v>62</v>
      </c>
      <c r="B60" s="118" t="s">
        <v>0</v>
      </c>
      <c r="C60" s="118" t="s">
        <v>9</v>
      </c>
      <c r="D60" s="118" t="s">
        <v>82</v>
      </c>
      <c r="E60" s="118" t="s">
        <v>56</v>
      </c>
      <c r="F60" s="28">
        <v>35554.140625</v>
      </c>
      <c r="G60" s="31">
        <v>76294.98046875</v>
      </c>
    </row>
    <row r="61" spans="1:7">
      <c r="A61" s="118" t="s">
        <v>62</v>
      </c>
      <c r="B61" s="118" t="s">
        <v>0</v>
      </c>
      <c r="C61" s="118" t="s">
        <v>9</v>
      </c>
      <c r="D61" s="118" t="s">
        <v>82</v>
      </c>
      <c r="E61" s="118" t="s">
        <v>59</v>
      </c>
      <c r="F61" s="28">
        <v>92603.710205078125</v>
      </c>
      <c r="G61" s="31">
        <v>46104.33984375</v>
      </c>
    </row>
    <row r="62" spans="1:7">
      <c r="A62" s="118" t="s">
        <v>62</v>
      </c>
      <c r="B62" s="118" t="s">
        <v>0</v>
      </c>
      <c r="C62" s="118" t="s">
        <v>13</v>
      </c>
      <c r="D62" s="118" t="s">
        <v>93</v>
      </c>
      <c r="E62" s="118" t="s">
        <v>2</v>
      </c>
      <c r="F62" s="28">
        <v>1965.5199756622314</v>
      </c>
      <c r="G62" s="31">
        <v>8880</v>
      </c>
    </row>
    <row r="63" spans="1:7">
      <c r="A63" s="118" t="s">
        <v>62</v>
      </c>
      <c r="B63" s="118" t="s">
        <v>0</v>
      </c>
      <c r="C63" s="118" t="s">
        <v>13</v>
      </c>
      <c r="D63" s="118" t="s">
        <v>90</v>
      </c>
      <c r="E63" s="118" t="s">
        <v>2</v>
      </c>
      <c r="F63" s="28">
        <v>5733.0699462890625</v>
      </c>
      <c r="G63" s="31">
        <v>40433.360107421875</v>
      </c>
    </row>
    <row r="64" spans="1:7">
      <c r="A64" s="118" t="s">
        <v>62</v>
      </c>
      <c r="B64" s="118" t="s">
        <v>0</v>
      </c>
      <c r="C64" s="118" t="s">
        <v>13</v>
      </c>
      <c r="D64" s="118" t="s">
        <v>94</v>
      </c>
      <c r="E64" s="118" t="s">
        <v>2</v>
      </c>
      <c r="F64" s="28">
        <v>1616.9699745178223</v>
      </c>
      <c r="G64" s="31">
        <v>8834.0699310302734</v>
      </c>
    </row>
    <row r="65" spans="1:7">
      <c r="A65" s="118" t="s">
        <v>62</v>
      </c>
      <c r="B65" s="118" t="s">
        <v>0</v>
      </c>
      <c r="C65" s="118" t="s">
        <v>13</v>
      </c>
      <c r="D65" s="118" t="s">
        <v>89</v>
      </c>
      <c r="E65" s="118" t="s">
        <v>2</v>
      </c>
      <c r="F65" s="28">
        <v>3585.6999740600586</v>
      </c>
      <c r="G65" s="31">
        <v>20323.500122070313</v>
      </c>
    </row>
    <row r="66" spans="1:7" ht="15.75" thickBot="1">
      <c r="A66" s="120" t="s">
        <v>62</v>
      </c>
      <c r="B66" s="120" t="s">
        <v>0</v>
      </c>
      <c r="C66" s="120" t="s">
        <v>13</v>
      </c>
      <c r="D66" s="120" t="s">
        <v>92</v>
      </c>
      <c r="E66" s="120" t="s">
        <v>11</v>
      </c>
      <c r="F66" s="44">
        <v>4.3499999046325684</v>
      </c>
      <c r="G66" s="122"/>
    </row>
    <row r="67" spans="1:7" ht="15.75" thickBot="1">
      <c r="A67" s="33" t="s">
        <v>79</v>
      </c>
      <c r="B67" s="36"/>
      <c r="C67" s="36"/>
      <c r="D67" s="36"/>
      <c r="E67" s="36"/>
      <c r="F67" s="36">
        <f>SUM(F54:F66)</f>
        <v>169167.62102270126</v>
      </c>
      <c r="G67" s="34">
        <f>SUM(G54:G66)</f>
        <v>322803.86079406738</v>
      </c>
    </row>
    <row r="68" spans="1:7">
      <c r="A68" s="121" t="s">
        <v>68</v>
      </c>
      <c r="B68" s="121" t="s">
        <v>0</v>
      </c>
      <c r="C68" s="121" t="s">
        <v>13</v>
      </c>
      <c r="D68" s="121" t="s">
        <v>91</v>
      </c>
      <c r="E68" s="121" t="s">
        <v>2</v>
      </c>
      <c r="F68" s="45">
        <v>1451.510009765625</v>
      </c>
      <c r="G68" s="46">
        <v>7024.3798828125</v>
      </c>
    </row>
    <row r="69" spans="1:7">
      <c r="A69" s="118" t="s">
        <v>68</v>
      </c>
      <c r="B69" s="118" t="s">
        <v>0</v>
      </c>
      <c r="C69" s="118" t="s">
        <v>9</v>
      </c>
      <c r="D69" s="118" t="s">
        <v>87</v>
      </c>
      <c r="E69" s="118" t="s">
        <v>2</v>
      </c>
      <c r="F69" s="28">
        <v>625.96002197265625</v>
      </c>
      <c r="G69" s="31">
        <v>1752.699951171875</v>
      </c>
    </row>
    <row r="70" spans="1:7">
      <c r="A70" s="118" t="s">
        <v>68</v>
      </c>
      <c r="B70" s="118" t="s">
        <v>0</v>
      </c>
      <c r="C70" s="118" t="s">
        <v>9</v>
      </c>
      <c r="D70" s="118" t="s">
        <v>84</v>
      </c>
      <c r="E70" s="118" t="s">
        <v>88</v>
      </c>
      <c r="F70" s="28">
        <v>290.25999450683594</v>
      </c>
      <c r="G70" s="31">
        <v>652.80001831054687</v>
      </c>
    </row>
    <row r="71" spans="1:7">
      <c r="A71" s="118" t="s">
        <v>68</v>
      </c>
      <c r="B71" s="118" t="s">
        <v>0</v>
      </c>
      <c r="C71" s="118" t="s">
        <v>9</v>
      </c>
      <c r="D71" s="118" t="s">
        <v>84</v>
      </c>
      <c r="E71" s="118" t="s">
        <v>2</v>
      </c>
      <c r="F71" s="28">
        <v>1357.4000396728516</v>
      </c>
      <c r="G71" s="31">
        <v>6284.7301025390625</v>
      </c>
    </row>
    <row r="72" spans="1:7">
      <c r="A72" s="118" t="s">
        <v>68</v>
      </c>
      <c r="B72" s="118" t="s">
        <v>0</v>
      </c>
      <c r="C72" s="118" t="s">
        <v>9</v>
      </c>
      <c r="D72" s="118" t="s">
        <v>80</v>
      </c>
      <c r="E72" s="118" t="s">
        <v>2</v>
      </c>
      <c r="F72" s="28">
        <v>157328.84568786621</v>
      </c>
      <c r="G72" s="31">
        <v>26876.609771728516</v>
      </c>
    </row>
    <row r="73" spans="1:7">
      <c r="A73" s="118" t="s">
        <v>68</v>
      </c>
      <c r="B73" s="118" t="s">
        <v>0</v>
      </c>
      <c r="C73" s="118" t="s">
        <v>9</v>
      </c>
      <c r="D73" s="118" t="s">
        <v>80</v>
      </c>
      <c r="E73" s="118" t="s">
        <v>3</v>
      </c>
      <c r="F73" s="28">
        <v>119.06999969482422</v>
      </c>
      <c r="G73" s="31">
        <v>718</v>
      </c>
    </row>
    <row r="74" spans="1:7">
      <c r="A74" s="118" t="s">
        <v>68</v>
      </c>
      <c r="B74" s="118" t="s">
        <v>0</v>
      </c>
      <c r="C74" s="118" t="s">
        <v>13</v>
      </c>
      <c r="D74" s="118" t="s">
        <v>95</v>
      </c>
      <c r="E74" s="118" t="s">
        <v>2</v>
      </c>
      <c r="F74" s="28">
        <v>12209.009780883789</v>
      </c>
      <c r="G74" s="31">
        <v>81244.609375</v>
      </c>
    </row>
    <row r="75" spans="1:7">
      <c r="A75" s="118" t="s">
        <v>68</v>
      </c>
      <c r="B75" s="118" t="s">
        <v>0</v>
      </c>
      <c r="C75" s="118" t="s">
        <v>9</v>
      </c>
      <c r="D75" s="118" t="s">
        <v>83</v>
      </c>
      <c r="E75" s="118" t="s">
        <v>2</v>
      </c>
      <c r="F75" s="28">
        <v>4530.2999267578125</v>
      </c>
      <c r="G75" s="31">
        <v>12684.83984375</v>
      </c>
    </row>
    <row r="76" spans="1:7">
      <c r="A76" s="118" t="s">
        <v>68</v>
      </c>
      <c r="B76" s="118" t="s">
        <v>0</v>
      </c>
      <c r="C76" s="118" t="s">
        <v>13</v>
      </c>
      <c r="D76" s="118" t="s">
        <v>96</v>
      </c>
      <c r="E76" s="118" t="s">
        <v>2</v>
      </c>
      <c r="F76" s="28">
        <v>1156.6700439453125</v>
      </c>
      <c r="G76" s="31">
        <v>8707.3095703125</v>
      </c>
    </row>
    <row r="77" spans="1:7">
      <c r="A77" s="118" t="s">
        <v>68</v>
      </c>
      <c r="B77" s="118" t="s">
        <v>0</v>
      </c>
      <c r="C77" s="118" t="s">
        <v>9</v>
      </c>
      <c r="D77" s="118" t="s">
        <v>82</v>
      </c>
      <c r="E77" s="118" t="s">
        <v>59</v>
      </c>
      <c r="F77" s="28">
        <v>49817.4501953125</v>
      </c>
      <c r="G77" s="31">
        <v>45764.279541015625</v>
      </c>
    </row>
    <row r="78" spans="1:7">
      <c r="A78" s="118" t="s">
        <v>68</v>
      </c>
      <c r="B78" s="118" t="s">
        <v>0</v>
      </c>
      <c r="C78" s="118" t="s">
        <v>13</v>
      </c>
      <c r="D78" s="118" t="s">
        <v>93</v>
      </c>
      <c r="E78" s="118" t="s">
        <v>2</v>
      </c>
      <c r="F78" s="28">
        <v>4388.5498046875</v>
      </c>
      <c r="G78" s="31">
        <v>1161</v>
      </c>
    </row>
    <row r="79" spans="1:7">
      <c r="A79" s="118" t="s">
        <v>68</v>
      </c>
      <c r="B79" s="118" t="s">
        <v>0</v>
      </c>
      <c r="C79" s="118" t="s">
        <v>13</v>
      </c>
      <c r="D79" s="118" t="s">
        <v>90</v>
      </c>
      <c r="E79" s="118" t="s">
        <v>2</v>
      </c>
      <c r="F79" s="28">
        <v>7389.6600341796875</v>
      </c>
      <c r="G79" s="31">
        <v>31334.10986328125</v>
      </c>
    </row>
    <row r="80" spans="1:7">
      <c r="A80" s="118" t="s">
        <v>68</v>
      </c>
      <c r="B80" s="118" t="s">
        <v>0</v>
      </c>
      <c r="C80" s="118" t="s">
        <v>13</v>
      </c>
      <c r="D80" s="118" t="s">
        <v>89</v>
      </c>
      <c r="E80" s="118" t="s">
        <v>2</v>
      </c>
      <c r="F80" s="28">
        <v>3996.7599639892578</v>
      </c>
      <c r="G80" s="31">
        <v>17454.7802734375</v>
      </c>
    </row>
    <row r="81" spans="1:7" ht="15.75" thickBot="1">
      <c r="A81" s="120" t="s">
        <v>68</v>
      </c>
      <c r="B81" s="120" t="s">
        <v>0</v>
      </c>
      <c r="C81" s="120" t="s">
        <v>9</v>
      </c>
      <c r="D81" s="120" t="s">
        <v>81</v>
      </c>
      <c r="E81" s="120" t="s">
        <v>59</v>
      </c>
      <c r="F81" s="44">
        <v>2188.3798828125</v>
      </c>
      <c r="G81" s="96">
        <v>3256.320068359375</v>
      </c>
    </row>
    <row r="82" spans="1:7" ht="15.75" thickBot="1">
      <c r="A82" s="33" t="s">
        <v>79</v>
      </c>
      <c r="B82" s="36"/>
      <c r="C82" s="36"/>
      <c r="D82" s="36"/>
      <c r="E82" s="36"/>
      <c r="F82" s="36">
        <f>SUM(F68:F81)</f>
        <v>246849.82538604736</v>
      </c>
      <c r="G82" s="34">
        <f>SUM(G68:G81)</f>
        <v>244916.46826171875</v>
      </c>
    </row>
    <row r="83" spans="1:7">
      <c r="A83" s="121" t="s">
        <v>70</v>
      </c>
      <c r="B83" s="121" t="s">
        <v>0</v>
      </c>
      <c r="C83" s="121" t="s">
        <v>13</v>
      </c>
      <c r="D83" s="121" t="s">
        <v>91</v>
      </c>
      <c r="E83" s="121" t="s">
        <v>2</v>
      </c>
      <c r="F83" s="45">
        <v>1750.6199645996094</v>
      </c>
      <c r="G83" s="46">
        <v>1347.4200134277344</v>
      </c>
    </row>
    <row r="84" spans="1:7">
      <c r="A84" s="118" t="s">
        <v>70</v>
      </c>
      <c r="B84" s="118" t="s">
        <v>0</v>
      </c>
      <c r="C84" s="118" t="s">
        <v>9</v>
      </c>
      <c r="D84" s="118" t="s">
        <v>84</v>
      </c>
      <c r="E84" s="118" t="s">
        <v>2</v>
      </c>
      <c r="F84" s="28">
        <v>811.42001342773437</v>
      </c>
      <c r="G84" s="31">
        <v>2271.9600219726562</v>
      </c>
    </row>
    <row r="85" spans="1:7">
      <c r="A85" s="118" t="s">
        <v>70</v>
      </c>
      <c r="B85" s="118" t="s">
        <v>0</v>
      </c>
      <c r="C85" s="118" t="s">
        <v>9</v>
      </c>
      <c r="D85" s="118" t="s">
        <v>80</v>
      </c>
      <c r="E85" s="118" t="s">
        <v>2</v>
      </c>
      <c r="F85" s="28">
        <v>1529.2100219726562</v>
      </c>
      <c r="G85" s="31">
        <v>4281.8599853515625</v>
      </c>
    </row>
    <row r="86" spans="1:7">
      <c r="A86" s="118" t="s">
        <v>70</v>
      </c>
      <c r="B86" s="118" t="s">
        <v>0</v>
      </c>
      <c r="C86" s="118" t="s">
        <v>13</v>
      </c>
      <c r="D86" s="118" t="s">
        <v>95</v>
      </c>
      <c r="E86" s="118" t="s">
        <v>2</v>
      </c>
      <c r="F86" s="28">
        <v>13373.47021484375</v>
      </c>
      <c r="G86" s="31">
        <v>85631.8779296875</v>
      </c>
    </row>
    <row r="87" spans="1:7">
      <c r="A87" s="118" t="s">
        <v>70</v>
      </c>
      <c r="B87" s="118" t="s">
        <v>0</v>
      </c>
      <c r="C87" s="118" t="s">
        <v>13</v>
      </c>
      <c r="D87" s="118" t="s">
        <v>96</v>
      </c>
      <c r="E87" s="118" t="s">
        <v>2</v>
      </c>
      <c r="F87" s="28">
        <v>462.67001342773437</v>
      </c>
      <c r="G87" s="31">
        <v>2706.56005859375</v>
      </c>
    </row>
    <row r="88" spans="1:7">
      <c r="A88" s="118" t="s">
        <v>70</v>
      </c>
      <c r="B88" s="118" t="s">
        <v>0</v>
      </c>
      <c r="C88" s="118" t="s">
        <v>9</v>
      </c>
      <c r="D88" s="118" t="s">
        <v>82</v>
      </c>
      <c r="E88" s="118" t="s">
        <v>56</v>
      </c>
      <c r="F88" s="28">
        <v>15964.01953125</v>
      </c>
      <c r="G88" s="31">
        <v>32855.21875</v>
      </c>
    </row>
    <row r="89" spans="1:7">
      <c r="A89" s="118" t="s">
        <v>70</v>
      </c>
      <c r="B89" s="118" t="s">
        <v>0</v>
      </c>
      <c r="C89" s="118" t="s">
        <v>9</v>
      </c>
      <c r="D89" s="118" t="s">
        <v>82</v>
      </c>
      <c r="E89" s="118" t="s">
        <v>2</v>
      </c>
      <c r="F89" s="28">
        <v>3123.830078125</v>
      </c>
      <c r="G89" s="31">
        <v>2738.080078125</v>
      </c>
    </row>
    <row r="90" spans="1:7">
      <c r="A90" s="118" t="s">
        <v>70</v>
      </c>
      <c r="B90" s="118" t="s">
        <v>0</v>
      </c>
      <c r="C90" s="118" t="s">
        <v>9</v>
      </c>
      <c r="D90" s="118" t="s">
        <v>82</v>
      </c>
      <c r="E90" s="118" t="s">
        <v>59</v>
      </c>
      <c r="F90" s="28">
        <v>41791.55029296875</v>
      </c>
      <c r="G90" s="31">
        <v>39101.99951171875</v>
      </c>
    </row>
    <row r="91" spans="1:7">
      <c r="A91" s="118" t="s">
        <v>70</v>
      </c>
      <c r="B91" s="118" t="s">
        <v>0</v>
      </c>
      <c r="C91" s="118" t="s">
        <v>13</v>
      </c>
      <c r="D91" s="118" t="s">
        <v>93</v>
      </c>
      <c r="E91" s="118" t="s">
        <v>2</v>
      </c>
      <c r="F91" s="28">
        <v>2449.4200439453125</v>
      </c>
      <c r="G91" s="31">
        <v>19875.6201171875</v>
      </c>
    </row>
    <row r="92" spans="1:7">
      <c r="A92" s="118" t="s">
        <v>70</v>
      </c>
      <c r="B92" s="118" t="s">
        <v>0</v>
      </c>
      <c r="C92" s="118" t="s">
        <v>13</v>
      </c>
      <c r="D92" s="118" t="s">
        <v>90</v>
      </c>
      <c r="E92" s="118" t="s">
        <v>2</v>
      </c>
      <c r="F92" s="28">
        <v>8020.68994140625</v>
      </c>
      <c r="G92" s="31">
        <v>22458.429931640625</v>
      </c>
    </row>
    <row r="93" spans="1:7">
      <c r="A93" s="118" t="s">
        <v>70</v>
      </c>
      <c r="B93" s="118" t="s">
        <v>0</v>
      </c>
      <c r="C93" s="118" t="s">
        <v>13</v>
      </c>
      <c r="D93" s="118" t="s">
        <v>94</v>
      </c>
      <c r="E93" s="118" t="s">
        <v>2</v>
      </c>
      <c r="F93" s="28">
        <v>1990.8899917602539</v>
      </c>
      <c r="G93" s="31">
        <v>9327.9398193359375</v>
      </c>
    </row>
    <row r="94" spans="1:7">
      <c r="A94" s="118" t="s">
        <v>70</v>
      </c>
      <c r="B94" s="118" t="s">
        <v>0</v>
      </c>
      <c r="C94" s="118" t="s">
        <v>13</v>
      </c>
      <c r="D94" s="118" t="s">
        <v>89</v>
      </c>
      <c r="E94" s="118" t="s">
        <v>2</v>
      </c>
      <c r="F94" s="28">
        <v>7554.6598424911499</v>
      </c>
      <c r="G94" s="31">
        <v>8568.099853515625</v>
      </c>
    </row>
    <row r="95" spans="1:7" ht="15.75" thickBot="1">
      <c r="A95" s="120" t="s">
        <v>70</v>
      </c>
      <c r="B95" s="120" t="s">
        <v>0</v>
      </c>
      <c r="C95" s="120" t="s">
        <v>9</v>
      </c>
      <c r="D95" s="120" t="s">
        <v>81</v>
      </c>
      <c r="E95" s="120" t="s">
        <v>59</v>
      </c>
      <c r="F95" s="44">
        <v>1316.47998046875</v>
      </c>
      <c r="G95" s="96">
        <v>1958.4000244140625</v>
      </c>
    </row>
    <row r="96" spans="1:7" ht="15.75" thickBot="1">
      <c r="A96" s="33" t="s">
        <v>79</v>
      </c>
      <c r="B96" s="36"/>
      <c r="C96" s="36"/>
      <c r="D96" s="36"/>
      <c r="E96" s="36"/>
      <c r="F96" s="36">
        <f>SUM(F83:F95)</f>
        <v>100138.92993068695</v>
      </c>
      <c r="G96" s="34">
        <f>SUM(G83:G95)</f>
        <v>233123.4660949707</v>
      </c>
    </row>
    <row r="97" spans="1:7">
      <c r="A97" s="121" t="s">
        <v>71</v>
      </c>
      <c r="B97" s="121" t="s">
        <v>0</v>
      </c>
      <c r="C97" s="121" t="s">
        <v>13</v>
      </c>
      <c r="D97" s="121" t="s">
        <v>91</v>
      </c>
      <c r="E97" s="121" t="s">
        <v>2</v>
      </c>
      <c r="F97" s="45">
        <v>9676.5897216796875</v>
      </c>
      <c r="G97" s="46">
        <v>3347</v>
      </c>
    </row>
    <row r="98" spans="1:7">
      <c r="A98" s="118" t="s">
        <v>71</v>
      </c>
      <c r="B98" s="118" t="s">
        <v>0</v>
      </c>
      <c r="C98" s="118" t="s">
        <v>9</v>
      </c>
      <c r="D98" s="118" t="s">
        <v>84</v>
      </c>
      <c r="E98" s="118" t="s">
        <v>2</v>
      </c>
      <c r="F98" s="28">
        <v>1304.77001953125</v>
      </c>
      <c r="G98" s="31">
        <v>3653.5699462890625</v>
      </c>
    </row>
    <row r="99" spans="1:7">
      <c r="A99" s="118" t="s">
        <v>71</v>
      </c>
      <c r="B99" s="118" t="s">
        <v>0</v>
      </c>
      <c r="C99" s="118" t="s">
        <v>9</v>
      </c>
      <c r="D99" s="118" t="s">
        <v>80</v>
      </c>
      <c r="E99" s="118" t="s">
        <v>2</v>
      </c>
      <c r="F99" s="28">
        <v>5680.719970703125</v>
      </c>
      <c r="G99" s="31">
        <v>17130.310241699219</v>
      </c>
    </row>
    <row r="100" spans="1:7">
      <c r="A100" s="118" t="s">
        <v>71</v>
      </c>
      <c r="B100" s="118" t="s">
        <v>0</v>
      </c>
      <c r="C100" s="118" t="s">
        <v>13</v>
      </c>
      <c r="D100" s="118" t="s">
        <v>80</v>
      </c>
      <c r="E100" s="118" t="s">
        <v>2</v>
      </c>
      <c r="F100" s="28">
        <v>1849.9000244140625</v>
      </c>
      <c r="G100" s="31">
        <v>5179.72998046875</v>
      </c>
    </row>
    <row r="101" spans="1:7">
      <c r="A101" s="118" t="s">
        <v>71</v>
      </c>
      <c r="B101" s="118" t="s">
        <v>0</v>
      </c>
      <c r="C101" s="118" t="s">
        <v>13</v>
      </c>
      <c r="D101" s="118" t="s">
        <v>95</v>
      </c>
      <c r="E101" s="118" t="s">
        <v>2</v>
      </c>
      <c r="F101" s="28">
        <v>9179.5601196289062</v>
      </c>
      <c r="G101" s="31">
        <v>44492.59130859375</v>
      </c>
    </row>
    <row r="102" spans="1:7">
      <c r="A102" s="118" t="s">
        <v>71</v>
      </c>
      <c r="B102" s="118" t="s">
        <v>0</v>
      </c>
      <c r="C102" s="118" t="s">
        <v>9</v>
      </c>
      <c r="D102" s="118" t="s">
        <v>82</v>
      </c>
      <c r="E102" s="118" t="s">
        <v>56</v>
      </c>
      <c r="F102" s="28">
        <v>17695.98046875</v>
      </c>
      <c r="G102" s="31">
        <v>40587.83984375</v>
      </c>
    </row>
    <row r="103" spans="1:7">
      <c r="A103" s="118" t="s">
        <v>71</v>
      </c>
      <c r="B103" s="118" t="s">
        <v>0</v>
      </c>
      <c r="C103" s="118" t="s">
        <v>9</v>
      </c>
      <c r="D103" s="118" t="s">
        <v>82</v>
      </c>
      <c r="E103" s="118" t="s">
        <v>59</v>
      </c>
      <c r="F103" s="28">
        <v>48119.6904296875</v>
      </c>
      <c r="G103" s="31">
        <v>517355.6796875</v>
      </c>
    </row>
    <row r="104" spans="1:7">
      <c r="A104" s="118" t="s">
        <v>71</v>
      </c>
      <c r="B104" s="118" t="s">
        <v>0</v>
      </c>
      <c r="C104" s="118" t="s">
        <v>13</v>
      </c>
      <c r="D104" s="118" t="s">
        <v>93</v>
      </c>
      <c r="E104" s="118" t="s">
        <v>2</v>
      </c>
      <c r="F104" s="28">
        <v>907.19000244140625</v>
      </c>
      <c r="G104" s="31">
        <v>4000</v>
      </c>
    </row>
    <row r="105" spans="1:7">
      <c r="A105" s="118" t="s">
        <v>71</v>
      </c>
      <c r="B105" s="118" t="s">
        <v>0</v>
      </c>
      <c r="C105" s="118" t="s">
        <v>13</v>
      </c>
      <c r="D105" s="118" t="s">
        <v>90</v>
      </c>
      <c r="E105" s="118" t="s">
        <v>2</v>
      </c>
      <c r="F105" s="28">
        <v>8572.989990234375</v>
      </c>
      <c r="G105" s="31">
        <v>28306.84033203125</v>
      </c>
    </row>
    <row r="106" spans="1:7">
      <c r="A106" s="118" t="s">
        <v>71</v>
      </c>
      <c r="B106" s="118" t="s">
        <v>0</v>
      </c>
      <c r="C106" s="118" t="s">
        <v>13</v>
      </c>
      <c r="D106" s="118" t="s">
        <v>94</v>
      </c>
      <c r="E106" s="118" t="s">
        <v>2</v>
      </c>
      <c r="F106" s="28">
        <v>73.300003051757812</v>
      </c>
      <c r="G106" s="31">
        <v>4000</v>
      </c>
    </row>
    <row r="107" spans="1:7" ht="15.75" thickBot="1">
      <c r="A107" s="120" t="s">
        <v>71</v>
      </c>
      <c r="B107" s="120" t="s">
        <v>0</v>
      </c>
      <c r="C107" s="120" t="s">
        <v>13</v>
      </c>
      <c r="D107" s="120" t="s">
        <v>89</v>
      </c>
      <c r="E107" s="120" t="s">
        <v>2</v>
      </c>
      <c r="F107" s="44">
        <v>4061.5001220703125</v>
      </c>
      <c r="G107" s="96">
        <v>13774.02001953125</v>
      </c>
    </row>
    <row r="108" spans="1:7" ht="15.75" thickBot="1">
      <c r="A108" s="33" t="s">
        <v>79</v>
      </c>
      <c r="B108" s="36"/>
      <c r="C108" s="36"/>
      <c r="D108" s="36"/>
      <c r="E108" s="36"/>
      <c r="F108" s="36">
        <f>SUM(F97:F107)</f>
        <v>107122.19087219238</v>
      </c>
      <c r="G108" s="34">
        <f>SUM(G97:G107)</f>
        <v>681827.58135986328</v>
      </c>
    </row>
    <row r="109" spans="1:7">
      <c r="A109" s="121" t="s">
        <v>79</v>
      </c>
      <c r="B109" s="121" t="s">
        <v>0</v>
      </c>
      <c r="C109" s="121" t="s">
        <v>13</v>
      </c>
      <c r="D109" s="121" t="s">
        <v>91</v>
      </c>
      <c r="E109" s="121" t="s">
        <v>2</v>
      </c>
      <c r="F109" s="45">
        <v>9428.4598388671875</v>
      </c>
      <c r="G109" s="46">
        <v>8560.27978515625</v>
      </c>
    </row>
    <row r="110" spans="1:7">
      <c r="A110" s="118" t="s">
        <v>79</v>
      </c>
      <c r="B110" s="118" t="s">
        <v>0</v>
      </c>
      <c r="C110" s="118" t="s">
        <v>9</v>
      </c>
      <c r="D110" s="118" t="s">
        <v>84</v>
      </c>
      <c r="E110" s="118" t="s">
        <v>2</v>
      </c>
      <c r="F110" s="28">
        <v>715.33001708984375</v>
      </c>
      <c r="G110" s="31">
        <v>2002.8800659179687</v>
      </c>
    </row>
    <row r="111" spans="1:7">
      <c r="A111" s="118" t="s">
        <v>79</v>
      </c>
      <c r="B111" s="118" t="s">
        <v>0</v>
      </c>
      <c r="C111" s="118" t="s">
        <v>9</v>
      </c>
      <c r="D111" s="118" t="s">
        <v>80</v>
      </c>
      <c r="E111" s="118" t="s">
        <v>2</v>
      </c>
      <c r="F111" s="28">
        <v>6830.6599731445312</v>
      </c>
      <c r="G111" s="31">
        <v>19958.499816894531</v>
      </c>
    </row>
    <row r="112" spans="1:7">
      <c r="A112" s="118" t="s">
        <v>79</v>
      </c>
      <c r="B112" s="118" t="s">
        <v>0</v>
      </c>
      <c r="C112" s="118" t="s">
        <v>13</v>
      </c>
      <c r="D112" s="118" t="s">
        <v>80</v>
      </c>
      <c r="E112" s="118" t="s">
        <v>2</v>
      </c>
      <c r="F112" s="28">
        <v>1451.510009765625</v>
      </c>
      <c r="G112" s="31">
        <v>2612.719970703125</v>
      </c>
    </row>
    <row r="113" spans="1:7">
      <c r="A113" s="118" t="s">
        <v>79</v>
      </c>
      <c r="B113" s="118" t="s">
        <v>0</v>
      </c>
      <c r="C113" s="118" t="s">
        <v>9</v>
      </c>
      <c r="D113" s="118" t="s">
        <v>80</v>
      </c>
      <c r="E113" s="118" t="s">
        <v>3</v>
      </c>
      <c r="F113" s="28">
        <v>237.67999267578125</v>
      </c>
      <c r="G113" s="31">
        <v>1275</v>
      </c>
    </row>
    <row r="114" spans="1:7">
      <c r="A114" s="118" t="s">
        <v>79</v>
      </c>
      <c r="B114" s="118" t="s">
        <v>0</v>
      </c>
      <c r="C114" s="118" t="s">
        <v>13</v>
      </c>
      <c r="D114" s="118" t="s">
        <v>95</v>
      </c>
      <c r="E114" s="118" t="s">
        <v>2</v>
      </c>
      <c r="F114" s="28">
        <v>8966.3602294921875</v>
      </c>
      <c r="G114" s="31">
        <v>38210.2900390625</v>
      </c>
    </row>
    <row r="115" spans="1:7">
      <c r="A115" s="118" t="s">
        <v>79</v>
      </c>
      <c r="B115" s="118" t="s">
        <v>0</v>
      </c>
      <c r="C115" s="118" t="s">
        <v>9</v>
      </c>
      <c r="D115" s="118" t="s">
        <v>83</v>
      </c>
      <c r="E115" s="118" t="s">
        <v>2</v>
      </c>
      <c r="F115" s="28">
        <v>1408.4200439453125</v>
      </c>
      <c r="G115" s="31">
        <v>2535.14990234375</v>
      </c>
    </row>
    <row r="116" spans="1:7">
      <c r="A116" s="118" t="s">
        <v>79</v>
      </c>
      <c r="B116" s="118" t="s">
        <v>0</v>
      </c>
      <c r="C116" s="118" t="s">
        <v>9</v>
      </c>
      <c r="D116" s="118" t="s">
        <v>82</v>
      </c>
      <c r="E116" s="118" t="s">
        <v>56</v>
      </c>
      <c r="F116" s="28">
        <v>14486.0400390625</v>
      </c>
      <c r="G116" s="31">
        <v>33828.30078125</v>
      </c>
    </row>
    <row r="117" spans="1:7">
      <c r="A117" s="118" t="s">
        <v>79</v>
      </c>
      <c r="B117" s="118" t="s">
        <v>0</v>
      </c>
      <c r="C117" s="118" t="s">
        <v>9</v>
      </c>
      <c r="D117" s="118" t="s">
        <v>82</v>
      </c>
      <c r="E117" s="118" t="s">
        <v>59</v>
      </c>
      <c r="F117" s="28">
        <v>19519.490234375</v>
      </c>
      <c r="G117" s="31">
        <v>17759.0400390625</v>
      </c>
    </row>
    <row r="118" spans="1:7">
      <c r="A118" s="118" t="s">
        <v>79</v>
      </c>
      <c r="B118" s="118" t="s">
        <v>0</v>
      </c>
      <c r="C118" s="118" t="s">
        <v>13</v>
      </c>
      <c r="D118" s="118" t="s">
        <v>93</v>
      </c>
      <c r="E118" s="118" t="s">
        <v>2</v>
      </c>
      <c r="F118" s="28">
        <v>2083.820068359375</v>
      </c>
      <c r="G118" s="31">
        <v>5000</v>
      </c>
    </row>
    <row r="119" spans="1:7">
      <c r="A119" s="118" t="s">
        <v>79</v>
      </c>
      <c r="B119" s="118" t="s">
        <v>0</v>
      </c>
      <c r="C119" s="118" t="s">
        <v>9</v>
      </c>
      <c r="D119" s="118" t="s">
        <v>85</v>
      </c>
      <c r="E119" s="118" t="s">
        <v>57</v>
      </c>
      <c r="F119" s="28">
        <v>17416.439453125</v>
      </c>
      <c r="G119" s="31">
        <v>62585.98828125</v>
      </c>
    </row>
    <row r="120" spans="1:7">
      <c r="A120" s="118" t="s">
        <v>79</v>
      </c>
      <c r="B120" s="118" t="s">
        <v>0</v>
      </c>
      <c r="C120" s="118" t="s">
        <v>13</v>
      </c>
      <c r="D120" s="118" t="s">
        <v>90</v>
      </c>
      <c r="E120" s="118" t="s">
        <v>2</v>
      </c>
      <c r="F120" s="28">
        <v>5711.6900634765625</v>
      </c>
      <c r="G120" s="31">
        <v>27701.7197265625</v>
      </c>
    </row>
    <row r="121" spans="1:7">
      <c r="A121" s="118" t="s">
        <v>79</v>
      </c>
      <c r="B121" s="118" t="s">
        <v>0</v>
      </c>
      <c r="C121" s="118" t="s">
        <v>13</v>
      </c>
      <c r="D121" s="118" t="s">
        <v>94</v>
      </c>
      <c r="E121" s="118" t="s">
        <v>2</v>
      </c>
      <c r="F121" s="28">
        <v>1632.949951171875</v>
      </c>
      <c r="G121" s="31">
        <v>5715.330078125</v>
      </c>
    </row>
    <row r="122" spans="1:7">
      <c r="A122" s="118" t="s">
        <v>79</v>
      </c>
      <c r="B122" s="118" t="s">
        <v>0</v>
      </c>
      <c r="C122" s="118" t="s">
        <v>13</v>
      </c>
      <c r="D122" s="118" t="s">
        <v>89</v>
      </c>
      <c r="E122" s="118" t="s">
        <v>2</v>
      </c>
      <c r="F122" s="28">
        <v>2440.7999496459961</v>
      </c>
      <c r="G122" s="31">
        <v>13774.989990234375</v>
      </c>
    </row>
    <row r="123" spans="1:7" ht="15.75" thickBot="1">
      <c r="A123" s="119" t="s">
        <v>79</v>
      </c>
      <c r="B123" s="119" t="s">
        <v>0</v>
      </c>
      <c r="C123" s="119" t="s">
        <v>9</v>
      </c>
      <c r="D123" s="119" t="s">
        <v>81</v>
      </c>
      <c r="E123" s="119" t="s">
        <v>59</v>
      </c>
      <c r="F123" s="29">
        <v>777.280029296875</v>
      </c>
      <c r="G123" s="32">
        <v>1152</v>
      </c>
    </row>
    <row r="124" spans="1:7" ht="15.75" thickBot="1">
      <c r="A124" s="33" t="s">
        <v>79</v>
      </c>
      <c r="B124" s="36"/>
      <c r="C124" s="36"/>
      <c r="D124" s="36"/>
      <c r="E124" s="36"/>
      <c r="F124" s="36">
        <f>SUM(F109:F123)</f>
        <v>93106.929893493652</v>
      </c>
      <c r="G124" s="34">
        <f>SUM(G109:G123)</f>
        <v>242672.1884765625</v>
      </c>
    </row>
    <row r="125" spans="1:7">
      <c r="A125" s="118" t="s">
        <v>251</v>
      </c>
      <c r="B125" s="118" t="s">
        <v>0</v>
      </c>
      <c r="C125" s="118" t="s">
        <v>9</v>
      </c>
      <c r="D125" s="118" t="s">
        <v>81</v>
      </c>
      <c r="E125" s="118" t="s">
        <v>59</v>
      </c>
      <c r="F125" s="28">
        <v>194.35000610351562</v>
      </c>
      <c r="G125" s="31">
        <v>288</v>
      </c>
    </row>
    <row r="126" spans="1:7">
      <c r="A126" s="118" t="s">
        <v>251</v>
      </c>
      <c r="B126" s="118" t="s">
        <v>0</v>
      </c>
      <c r="C126" s="118" t="s">
        <v>9</v>
      </c>
      <c r="D126" s="118" t="s">
        <v>87</v>
      </c>
      <c r="E126" s="118" t="s">
        <v>2</v>
      </c>
      <c r="F126" s="28">
        <v>1020.5999755859375</v>
      </c>
      <c r="G126" s="31">
        <v>2857.6600952148437</v>
      </c>
    </row>
    <row r="127" spans="1:7">
      <c r="A127" s="118" t="s">
        <v>251</v>
      </c>
      <c r="B127" s="118" t="s">
        <v>0</v>
      </c>
      <c r="C127" s="118" t="s">
        <v>9</v>
      </c>
      <c r="D127" s="118" t="s">
        <v>80</v>
      </c>
      <c r="E127" s="118" t="s">
        <v>2</v>
      </c>
      <c r="F127" s="28">
        <v>6753.8599700927734</v>
      </c>
      <c r="G127" s="31">
        <v>32237.709838867188</v>
      </c>
    </row>
    <row r="128" spans="1:7">
      <c r="A128" s="118" t="s">
        <v>251</v>
      </c>
      <c r="B128" s="118" t="s">
        <v>0</v>
      </c>
      <c r="C128" s="118" t="s">
        <v>13</v>
      </c>
      <c r="D128" s="118" t="s">
        <v>95</v>
      </c>
      <c r="E128" s="118" t="s">
        <v>2</v>
      </c>
      <c r="F128" s="28">
        <v>11776.279907226563</v>
      </c>
      <c r="G128" s="31">
        <v>55240.67041015625</v>
      </c>
    </row>
    <row r="129" spans="1:7">
      <c r="A129" s="118" t="s">
        <v>251</v>
      </c>
      <c r="B129" s="118" t="s">
        <v>0</v>
      </c>
      <c r="C129" s="118" t="s">
        <v>13</v>
      </c>
      <c r="D129" s="118" t="s">
        <v>90</v>
      </c>
      <c r="E129" s="118" t="s">
        <v>2</v>
      </c>
      <c r="F129" s="28">
        <v>7257.5499267578125</v>
      </c>
      <c r="G129" s="31">
        <v>32811.36962890625</v>
      </c>
    </row>
    <row r="130" spans="1:7">
      <c r="A130" s="118" t="s">
        <v>251</v>
      </c>
      <c r="B130" s="118" t="s">
        <v>0</v>
      </c>
      <c r="C130" s="118" t="s">
        <v>13</v>
      </c>
      <c r="D130" s="118" t="s">
        <v>91</v>
      </c>
      <c r="E130" s="118" t="s">
        <v>2</v>
      </c>
      <c r="F130" s="28">
        <v>3036.3699951171875</v>
      </c>
      <c r="G130" s="31">
        <v>1790</v>
      </c>
    </row>
    <row r="131" spans="1:7">
      <c r="A131" s="118" t="s">
        <v>251</v>
      </c>
      <c r="B131" s="118" t="s">
        <v>0</v>
      </c>
      <c r="C131" s="118" t="s">
        <v>13</v>
      </c>
      <c r="D131" s="118" t="s">
        <v>94</v>
      </c>
      <c r="E131" s="118" t="s">
        <v>2</v>
      </c>
      <c r="F131" s="28">
        <v>94.120002746582031</v>
      </c>
      <c r="G131" s="31">
        <v>50</v>
      </c>
    </row>
    <row r="132" spans="1:7">
      <c r="A132" s="118" t="s">
        <v>251</v>
      </c>
      <c r="B132" s="118" t="s">
        <v>0</v>
      </c>
      <c r="C132" s="118" t="s">
        <v>13</v>
      </c>
      <c r="D132" s="118" t="s">
        <v>89</v>
      </c>
      <c r="E132" s="118" t="s">
        <v>2</v>
      </c>
      <c r="F132" s="28">
        <v>4423.0199584960937</v>
      </c>
      <c r="G132" s="31">
        <v>17546.650054931641</v>
      </c>
    </row>
    <row r="133" spans="1:7" ht="15.75" thickBot="1">
      <c r="A133" s="118" t="s">
        <v>251</v>
      </c>
      <c r="B133" s="118" t="s">
        <v>0</v>
      </c>
      <c r="C133" s="118" t="s">
        <v>13</v>
      </c>
      <c r="D133" s="118" t="s">
        <v>93</v>
      </c>
      <c r="E133" s="118" t="s">
        <v>2</v>
      </c>
      <c r="F133" s="28">
        <v>3304</v>
      </c>
      <c r="G133" s="31">
        <v>8600</v>
      </c>
    </row>
    <row r="134" spans="1:7" ht="15.75" thickBot="1">
      <c r="A134" s="33" t="s">
        <v>251</v>
      </c>
      <c r="B134" s="36"/>
      <c r="C134" s="36"/>
      <c r="D134" s="36"/>
      <c r="E134" s="36"/>
      <c r="F134" s="36">
        <f>SUM(F125:F133)</f>
        <v>37860.149742126465</v>
      </c>
      <c r="G134" s="34">
        <f>SUM(G125:G133)</f>
        <v>151422.06002807617</v>
      </c>
    </row>
    <row r="135" spans="1:7" ht="16.5" thickBot="1">
      <c r="A135" s="22" t="s">
        <v>8</v>
      </c>
      <c r="B135" s="22"/>
      <c r="C135" s="22"/>
      <c r="D135" s="22"/>
      <c r="E135" s="22"/>
      <c r="F135" s="22">
        <f>SUM(F134,F124,F108,F96,F82,F67,F53,F38,F26,F14)</f>
        <v>1069306.256550312</v>
      </c>
      <c r="G135" s="23">
        <f>SUM(G134,G124,G108,G96,G82,G67,G53,G38,G26,G14)</f>
        <v>2646425.6021575928</v>
      </c>
    </row>
  </sheetData>
  <sortState ref="A12:H115">
    <sortCondition ref="D12:D115"/>
    <sortCondition ref="E12:E115"/>
  </sortState>
  <mergeCells count="5"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7"/>
  <sheetViews>
    <sheetView topLeftCell="A64" workbookViewId="0">
      <selection activeCell="A86" sqref="A86"/>
    </sheetView>
  </sheetViews>
  <sheetFormatPr baseColWidth="10" defaultColWidth="25" defaultRowHeight="15"/>
  <cols>
    <col min="1" max="1" width="11.42578125" bestFit="1" customWidth="1"/>
    <col min="2" max="2" width="7.140625" bestFit="1" customWidth="1"/>
    <col min="3" max="3" width="12" bestFit="1" customWidth="1"/>
    <col min="4" max="4" width="24.140625" bestFit="1" customWidth="1"/>
    <col min="5" max="5" width="17.140625" bestFit="1" customWidth="1"/>
    <col min="6" max="6" width="11.5703125" style="6" bestFit="1" customWidth="1"/>
    <col min="7" max="7" width="14.42578125" style="1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238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  <row r="12" spans="1:7">
      <c r="A12" s="59" t="s">
        <v>5</v>
      </c>
      <c r="B12" s="59" t="s">
        <v>0</v>
      </c>
      <c r="C12" s="59" t="s">
        <v>16</v>
      </c>
      <c r="D12" s="59" t="s">
        <v>99</v>
      </c>
      <c r="E12" s="59" t="s">
        <v>88</v>
      </c>
      <c r="F12" s="41">
        <v>383.45001220703125</v>
      </c>
      <c r="G12" s="40">
        <v>385.20001220703125</v>
      </c>
    </row>
    <row r="13" spans="1:7">
      <c r="A13" s="60" t="s">
        <v>5</v>
      </c>
      <c r="B13" s="60" t="s">
        <v>0</v>
      </c>
      <c r="C13" s="60" t="s">
        <v>16</v>
      </c>
      <c r="D13" s="60" t="s">
        <v>99</v>
      </c>
      <c r="E13" s="60" t="s">
        <v>98</v>
      </c>
      <c r="F13" s="47">
        <v>46149.23046875</v>
      </c>
      <c r="G13" s="48">
        <v>4885.18017578125</v>
      </c>
    </row>
    <row r="14" spans="1:7">
      <c r="A14" s="60" t="s">
        <v>5</v>
      </c>
      <c r="B14" s="60" t="s">
        <v>0</v>
      </c>
      <c r="C14" s="60" t="s">
        <v>16</v>
      </c>
      <c r="D14" s="60" t="s">
        <v>99</v>
      </c>
      <c r="E14" s="60" t="s">
        <v>100</v>
      </c>
      <c r="F14" s="47">
        <v>683.82000732421875</v>
      </c>
      <c r="G14" s="48">
        <v>716.4000244140625</v>
      </c>
    </row>
    <row r="15" spans="1:7">
      <c r="A15" s="60" t="s">
        <v>5</v>
      </c>
      <c r="B15" s="60" t="s">
        <v>0</v>
      </c>
      <c r="C15" s="60" t="s">
        <v>16</v>
      </c>
      <c r="D15" s="60" t="s">
        <v>105</v>
      </c>
      <c r="E15" s="60" t="s">
        <v>61</v>
      </c>
      <c r="F15" s="47">
        <v>9727.2001953125</v>
      </c>
      <c r="G15" s="48">
        <v>49234.19921875</v>
      </c>
    </row>
    <row r="16" spans="1:7">
      <c r="A16" s="60" t="s">
        <v>5</v>
      </c>
      <c r="B16" s="60" t="s">
        <v>0</v>
      </c>
      <c r="C16" s="60" t="s">
        <v>16</v>
      </c>
      <c r="D16" s="60" t="s">
        <v>101</v>
      </c>
      <c r="E16" s="60" t="s">
        <v>104</v>
      </c>
      <c r="F16" s="47">
        <v>4901.759765625</v>
      </c>
      <c r="G16" s="48">
        <v>37971.8984375</v>
      </c>
    </row>
    <row r="17" spans="1:7" ht="15.75" thickBot="1">
      <c r="A17" s="61" t="s">
        <v>5</v>
      </c>
      <c r="B17" s="61" t="s">
        <v>0</v>
      </c>
      <c r="C17" s="61" t="s">
        <v>16</v>
      </c>
      <c r="D17" s="61" t="s">
        <v>101</v>
      </c>
      <c r="E17" s="61" t="s">
        <v>59</v>
      </c>
      <c r="F17" s="51">
        <v>4450.2998046875</v>
      </c>
      <c r="G17" s="52">
        <v>96183.296875</v>
      </c>
    </row>
    <row r="18" spans="1:7" ht="15.75" thickBot="1">
      <c r="A18" s="33" t="s">
        <v>79</v>
      </c>
      <c r="B18" s="36"/>
      <c r="C18" s="36"/>
      <c r="D18" s="36"/>
      <c r="E18" s="36"/>
      <c r="F18" s="36">
        <f>SUM(F12:F17)</f>
        <v>66295.76025390625</v>
      </c>
      <c r="G18" s="34">
        <f>SUM(G12:G17)</f>
        <v>189376.17474365234</v>
      </c>
    </row>
    <row r="19" spans="1:7">
      <c r="A19" s="62" t="s">
        <v>6</v>
      </c>
      <c r="B19" s="62" t="s">
        <v>0</v>
      </c>
      <c r="C19" s="62" t="s">
        <v>16</v>
      </c>
      <c r="D19" s="62" t="s">
        <v>99</v>
      </c>
      <c r="E19" s="62" t="s">
        <v>88</v>
      </c>
      <c r="F19" s="57">
        <v>765.29998779296875</v>
      </c>
      <c r="G19" s="58">
        <v>14938.650207519531</v>
      </c>
    </row>
    <row r="20" spans="1:7">
      <c r="A20" s="60" t="s">
        <v>6</v>
      </c>
      <c r="B20" s="60" t="s">
        <v>0</v>
      </c>
      <c r="C20" s="60" t="s">
        <v>16</v>
      </c>
      <c r="D20" s="60" t="s">
        <v>99</v>
      </c>
      <c r="E20" s="60" t="s">
        <v>4</v>
      </c>
      <c r="F20" s="47">
        <v>1014.2000122070312</v>
      </c>
      <c r="G20" s="48">
        <v>1080</v>
      </c>
    </row>
    <row r="21" spans="1:7">
      <c r="A21" s="60" t="s">
        <v>6</v>
      </c>
      <c r="B21" s="60" t="s">
        <v>0</v>
      </c>
      <c r="C21" s="60" t="s">
        <v>16</v>
      </c>
      <c r="D21" s="60" t="s">
        <v>99</v>
      </c>
      <c r="E21" s="60" t="s">
        <v>100</v>
      </c>
      <c r="F21" s="47">
        <v>2120.919921875</v>
      </c>
      <c r="G21" s="48">
        <v>2377.800048828125</v>
      </c>
    </row>
    <row r="22" spans="1:7">
      <c r="A22" s="60" t="s">
        <v>6</v>
      </c>
      <c r="B22" s="60" t="s">
        <v>0</v>
      </c>
      <c r="C22" s="60" t="s">
        <v>16</v>
      </c>
      <c r="D22" s="60" t="s">
        <v>102</v>
      </c>
      <c r="E22" s="60" t="s">
        <v>100</v>
      </c>
      <c r="F22" s="47">
        <v>637.29998779296875</v>
      </c>
      <c r="G22" s="48">
        <v>558</v>
      </c>
    </row>
    <row r="23" spans="1:7">
      <c r="A23" s="60" t="s">
        <v>6</v>
      </c>
      <c r="B23" s="60" t="s">
        <v>0</v>
      </c>
      <c r="C23" s="60" t="s">
        <v>16</v>
      </c>
      <c r="D23" s="60" t="s">
        <v>101</v>
      </c>
      <c r="E23" s="60" t="s">
        <v>104</v>
      </c>
      <c r="F23" s="47">
        <v>4840.759765625</v>
      </c>
      <c r="G23" s="48">
        <v>37668.19921875</v>
      </c>
    </row>
    <row r="24" spans="1:7" ht="15.75" thickBot="1">
      <c r="A24" s="61" t="s">
        <v>6</v>
      </c>
      <c r="B24" s="61" t="s">
        <v>0</v>
      </c>
      <c r="C24" s="61" t="s">
        <v>16</v>
      </c>
      <c r="D24" s="61" t="s">
        <v>101</v>
      </c>
      <c r="E24" s="61" t="s">
        <v>59</v>
      </c>
      <c r="F24" s="51">
        <v>8470.4697265625</v>
      </c>
      <c r="G24" s="52">
        <v>173392.5625</v>
      </c>
    </row>
    <row r="25" spans="1:7" ht="15.75" thickBot="1">
      <c r="A25" s="33" t="s">
        <v>79</v>
      </c>
      <c r="B25" s="36"/>
      <c r="C25" s="36"/>
      <c r="D25" s="36"/>
      <c r="E25" s="36"/>
      <c r="F25" s="36">
        <f>SUM(F19:F24)</f>
        <v>17848.949401855469</v>
      </c>
      <c r="G25" s="34">
        <f>SUM(G19:G24)</f>
        <v>230015.21197509766</v>
      </c>
    </row>
    <row r="26" spans="1:7">
      <c r="A26" s="62" t="s">
        <v>55</v>
      </c>
      <c r="B26" s="62" t="s">
        <v>0</v>
      </c>
      <c r="C26" s="62" t="s">
        <v>16</v>
      </c>
      <c r="D26" s="62" t="s">
        <v>99</v>
      </c>
      <c r="E26" s="62" t="s">
        <v>104</v>
      </c>
      <c r="F26" s="57">
        <v>2244.550048828125</v>
      </c>
      <c r="G26" s="58">
        <v>2169</v>
      </c>
    </row>
    <row r="27" spans="1:7">
      <c r="A27" s="60" t="s">
        <v>55</v>
      </c>
      <c r="B27" s="60" t="s">
        <v>0</v>
      </c>
      <c r="C27" s="60" t="s">
        <v>16</v>
      </c>
      <c r="D27" s="60" t="s">
        <v>99</v>
      </c>
      <c r="E27" s="60" t="s">
        <v>98</v>
      </c>
      <c r="F27" s="47">
        <v>5053.81982421875</v>
      </c>
      <c r="G27" s="48">
        <v>5305.7001953125</v>
      </c>
    </row>
    <row r="28" spans="1:7">
      <c r="A28" s="60" t="s">
        <v>55</v>
      </c>
      <c r="B28" s="60" t="s">
        <v>0</v>
      </c>
      <c r="C28" s="60" t="s">
        <v>16</v>
      </c>
      <c r="D28" s="60" t="s">
        <v>99</v>
      </c>
      <c r="E28" s="60" t="s">
        <v>100</v>
      </c>
      <c r="F28" s="47">
        <v>188.63999938964844</v>
      </c>
      <c r="G28" s="48">
        <v>256.5</v>
      </c>
    </row>
    <row r="29" spans="1:7">
      <c r="A29" s="60" t="s">
        <v>55</v>
      </c>
      <c r="B29" s="60" t="s">
        <v>0</v>
      </c>
      <c r="C29" s="60" t="s">
        <v>16</v>
      </c>
      <c r="D29" s="60" t="s">
        <v>105</v>
      </c>
      <c r="E29" s="60" t="s">
        <v>98</v>
      </c>
      <c r="F29" s="47">
        <v>46.639999389648438</v>
      </c>
      <c r="G29" s="48">
        <v>338.22000122070313</v>
      </c>
    </row>
    <row r="30" spans="1:7">
      <c r="A30" s="60" t="s">
        <v>55</v>
      </c>
      <c r="B30" s="60" t="s">
        <v>0</v>
      </c>
      <c r="C30" s="60" t="s">
        <v>16</v>
      </c>
      <c r="D30" s="60" t="s">
        <v>102</v>
      </c>
      <c r="E30" s="60" t="s">
        <v>100</v>
      </c>
      <c r="F30" s="47">
        <v>940.90997314453125</v>
      </c>
      <c r="G30" s="48">
        <v>909.5999755859375</v>
      </c>
    </row>
    <row r="31" spans="1:7">
      <c r="A31" s="60" t="s">
        <v>55</v>
      </c>
      <c r="B31" s="60" t="s">
        <v>0</v>
      </c>
      <c r="C31" s="60" t="s">
        <v>16</v>
      </c>
      <c r="D31" s="60" t="s">
        <v>101</v>
      </c>
      <c r="E31" s="60" t="s">
        <v>104</v>
      </c>
      <c r="F31" s="47">
        <v>4895.58203125</v>
      </c>
      <c r="G31" s="48">
        <v>37749.80078125</v>
      </c>
    </row>
    <row r="32" spans="1:7" ht="15.75" thickBot="1">
      <c r="A32" s="61" t="s">
        <v>55</v>
      </c>
      <c r="B32" s="61" t="s">
        <v>0</v>
      </c>
      <c r="C32" s="61" t="s">
        <v>16</v>
      </c>
      <c r="D32" s="61" t="s">
        <v>101</v>
      </c>
      <c r="E32" s="61" t="s">
        <v>59</v>
      </c>
      <c r="F32" s="51">
        <v>4719</v>
      </c>
      <c r="G32" s="52">
        <v>5821.6298828125</v>
      </c>
    </row>
    <row r="33" spans="1:7" ht="15.75" thickBot="1">
      <c r="A33" s="33" t="s">
        <v>79</v>
      </c>
      <c r="B33" s="36"/>
      <c r="C33" s="36"/>
      <c r="D33" s="36"/>
      <c r="E33" s="36"/>
      <c r="F33" s="36">
        <f>SUM(F26:F32)</f>
        <v>18089.141876220703</v>
      </c>
      <c r="G33" s="34">
        <f>SUM(G26:G32)</f>
        <v>52550.450836181641</v>
      </c>
    </row>
    <row r="34" spans="1:7">
      <c r="A34" s="62" t="s">
        <v>62</v>
      </c>
      <c r="B34" s="62" t="s">
        <v>0</v>
      </c>
      <c r="C34" s="62" t="s">
        <v>16</v>
      </c>
      <c r="D34" s="62" t="s">
        <v>99</v>
      </c>
      <c r="E34" s="62" t="s">
        <v>59</v>
      </c>
      <c r="F34" s="57">
        <v>5320.91015625</v>
      </c>
      <c r="G34" s="58">
        <v>6792</v>
      </c>
    </row>
    <row r="35" spans="1:7">
      <c r="A35" s="60" t="s">
        <v>62</v>
      </c>
      <c r="B35" s="60" t="s">
        <v>0</v>
      </c>
      <c r="C35" s="60" t="s">
        <v>16</v>
      </c>
      <c r="D35" s="60" t="s">
        <v>105</v>
      </c>
      <c r="E35" s="60" t="s">
        <v>59</v>
      </c>
      <c r="F35" s="47">
        <v>804.9000244140625</v>
      </c>
      <c r="G35" s="48">
        <v>7083.60009765625</v>
      </c>
    </row>
    <row r="36" spans="1:7">
      <c r="A36" s="60" t="s">
        <v>62</v>
      </c>
      <c r="B36" s="60" t="s">
        <v>0</v>
      </c>
      <c r="C36" s="60" t="s">
        <v>16</v>
      </c>
      <c r="D36" s="60" t="s">
        <v>102</v>
      </c>
      <c r="E36" s="60" t="s">
        <v>59</v>
      </c>
      <c r="F36" s="47">
        <v>5496.169921875</v>
      </c>
      <c r="G36" s="48">
        <v>5290.7998046875</v>
      </c>
    </row>
    <row r="37" spans="1:7">
      <c r="A37" s="60" t="s">
        <v>62</v>
      </c>
      <c r="B37" s="60" t="s">
        <v>0</v>
      </c>
      <c r="C37" s="60" t="s">
        <v>16</v>
      </c>
      <c r="D37" s="60" t="s">
        <v>101</v>
      </c>
      <c r="E37" s="60" t="s">
        <v>107</v>
      </c>
      <c r="F37" s="47">
        <v>4792.31982421875</v>
      </c>
      <c r="G37" s="48">
        <v>40702.83984375</v>
      </c>
    </row>
    <row r="38" spans="1:7" ht="15.75" thickBot="1">
      <c r="A38" s="61" t="s">
        <v>62</v>
      </c>
      <c r="B38" s="61" t="s">
        <v>0</v>
      </c>
      <c r="C38" s="61" t="s">
        <v>16</v>
      </c>
      <c r="D38" s="61" t="s">
        <v>101</v>
      </c>
      <c r="E38" s="61" t="s">
        <v>59</v>
      </c>
      <c r="F38" s="51">
        <v>8390.830078125</v>
      </c>
      <c r="G38" s="52">
        <v>172362.875</v>
      </c>
    </row>
    <row r="39" spans="1:7" ht="15.75" thickBot="1">
      <c r="A39" s="33" t="s">
        <v>79</v>
      </c>
      <c r="B39" s="36"/>
      <c r="C39" s="36"/>
      <c r="D39" s="36"/>
      <c r="E39" s="36"/>
      <c r="F39" s="36">
        <f>SUM(F34:F38)</f>
        <v>24805.130004882813</v>
      </c>
      <c r="G39" s="34">
        <f>SUM(G34:G38)</f>
        <v>232232.11474609375</v>
      </c>
    </row>
    <row r="40" spans="1:7">
      <c r="A40" s="62" t="s">
        <v>68</v>
      </c>
      <c r="B40" s="62" t="s">
        <v>0</v>
      </c>
      <c r="C40" s="62" t="s">
        <v>16</v>
      </c>
      <c r="D40" s="62" t="s">
        <v>99</v>
      </c>
      <c r="E40" s="62" t="s">
        <v>88</v>
      </c>
      <c r="F40" s="57">
        <v>2198.6400146484375</v>
      </c>
      <c r="G40" s="58">
        <v>2336.6000366210937</v>
      </c>
    </row>
    <row r="41" spans="1:7">
      <c r="A41" s="60" t="s">
        <v>68</v>
      </c>
      <c r="B41" s="60" t="s">
        <v>0</v>
      </c>
      <c r="C41" s="60" t="s">
        <v>16</v>
      </c>
      <c r="D41" s="60" t="s">
        <v>99</v>
      </c>
      <c r="E41" s="60" t="s">
        <v>98</v>
      </c>
      <c r="F41" s="47">
        <v>1286.3599853515625</v>
      </c>
      <c r="G41" s="48">
        <v>1355</v>
      </c>
    </row>
    <row r="42" spans="1:7">
      <c r="A42" s="60" t="s">
        <v>68</v>
      </c>
      <c r="B42" s="60" t="s">
        <v>0</v>
      </c>
      <c r="C42" s="60" t="s">
        <v>16</v>
      </c>
      <c r="D42" s="60" t="s">
        <v>99</v>
      </c>
      <c r="E42" s="60" t="s">
        <v>100</v>
      </c>
      <c r="F42" s="47">
        <v>952.40997314453125</v>
      </c>
      <c r="G42" s="48">
        <v>1161</v>
      </c>
    </row>
    <row r="43" spans="1:7">
      <c r="A43" s="60" t="s">
        <v>68</v>
      </c>
      <c r="B43" s="60" t="s">
        <v>0</v>
      </c>
      <c r="C43" s="60" t="s">
        <v>16</v>
      </c>
      <c r="D43" s="60" t="s">
        <v>102</v>
      </c>
      <c r="E43" s="60" t="s">
        <v>98</v>
      </c>
      <c r="F43" s="47">
        <v>87.489997863769531</v>
      </c>
      <c r="G43" s="48">
        <v>730.4000244140625</v>
      </c>
    </row>
    <row r="44" spans="1:7">
      <c r="A44" s="60" t="s">
        <v>68</v>
      </c>
      <c r="B44" s="60" t="s">
        <v>0</v>
      </c>
      <c r="C44" s="60" t="s">
        <v>16</v>
      </c>
      <c r="D44" s="60" t="s">
        <v>102</v>
      </c>
      <c r="E44" s="60" t="s">
        <v>59</v>
      </c>
      <c r="F44" s="47">
        <v>6269.39990234375</v>
      </c>
      <c r="G44" s="48">
        <v>4774.97998046875</v>
      </c>
    </row>
    <row r="45" spans="1:7">
      <c r="A45" s="60" t="s">
        <v>68</v>
      </c>
      <c r="B45" s="60" t="s">
        <v>0</v>
      </c>
      <c r="C45" s="60" t="s">
        <v>16</v>
      </c>
      <c r="D45" s="60" t="s">
        <v>102</v>
      </c>
      <c r="E45" s="60" t="s">
        <v>100</v>
      </c>
      <c r="F45" s="47">
        <v>1118</v>
      </c>
      <c r="G45" s="48">
        <v>1095.5999755859375</v>
      </c>
    </row>
    <row r="46" spans="1:7">
      <c r="A46" s="60" t="s">
        <v>68</v>
      </c>
      <c r="B46" s="60" t="s">
        <v>0</v>
      </c>
      <c r="C46" s="60" t="s">
        <v>16</v>
      </c>
      <c r="D46" s="60" t="s">
        <v>101</v>
      </c>
      <c r="E46" s="60" t="s">
        <v>104</v>
      </c>
      <c r="F46" s="47">
        <v>4901.759765625</v>
      </c>
      <c r="G46" s="48">
        <v>37971.8984375</v>
      </c>
    </row>
    <row r="47" spans="1:7">
      <c r="A47" s="60" t="s">
        <v>68</v>
      </c>
      <c r="B47" s="60" t="s">
        <v>0</v>
      </c>
      <c r="C47" s="60" t="s">
        <v>16</v>
      </c>
      <c r="D47" s="60" t="s">
        <v>101</v>
      </c>
      <c r="E47" s="60" t="s">
        <v>59</v>
      </c>
      <c r="F47" s="47">
        <v>17512.8701171875</v>
      </c>
      <c r="G47" s="48">
        <v>161609.640625</v>
      </c>
    </row>
    <row r="48" spans="1:7" ht="15.75" thickBot="1">
      <c r="A48" s="61" t="s">
        <v>68</v>
      </c>
      <c r="B48" s="61" t="s">
        <v>0</v>
      </c>
      <c r="C48" s="61" t="s">
        <v>16</v>
      </c>
      <c r="D48" s="61" t="s">
        <v>101</v>
      </c>
      <c r="E48" s="61" t="s">
        <v>60</v>
      </c>
      <c r="F48" s="51">
        <v>810</v>
      </c>
      <c r="G48" s="52">
        <v>20250</v>
      </c>
    </row>
    <row r="49" spans="1:7" ht="15.75" thickBot="1">
      <c r="A49" s="33" t="s">
        <v>79</v>
      </c>
      <c r="B49" s="36"/>
      <c r="C49" s="36"/>
      <c r="D49" s="36"/>
      <c r="E49" s="36"/>
      <c r="F49" s="36">
        <f>SUM(F40:F48)</f>
        <v>35136.929756164551</v>
      </c>
      <c r="G49" s="34">
        <f>SUM(G40:G48)</f>
        <v>231285.11907958984</v>
      </c>
    </row>
    <row r="50" spans="1:7">
      <c r="A50" s="62" t="s">
        <v>70</v>
      </c>
      <c r="B50" s="62" t="s">
        <v>0</v>
      </c>
      <c r="C50" s="62" t="s">
        <v>16</v>
      </c>
      <c r="D50" s="62" t="s">
        <v>99</v>
      </c>
      <c r="E50" s="62" t="s">
        <v>104</v>
      </c>
      <c r="F50" s="57">
        <v>1150.3599853515625</v>
      </c>
      <c r="G50" s="58">
        <v>1166.4000244140625</v>
      </c>
    </row>
    <row r="51" spans="1:7">
      <c r="A51" s="60" t="s">
        <v>70</v>
      </c>
      <c r="B51" s="60" t="s">
        <v>0</v>
      </c>
      <c r="C51" s="60" t="s">
        <v>16</v>
      </c>
      <c r="D51" s="60" t="s">
        <v>99</v>
      </c>
      <c r="E51" s="60" t="s">
        <v>88</v>
      </c>
      <c r="F51" s="47">
        <v>433.54998779296875</v>
      </c>
      <c r="G51" s="48">
        <v>465.20001220703125</v>
      </c>
    </row>
    <row r="52" spans="1:7">
      <c r="A52" s="60" t="s">
        <v>70</v>
      </c>
      <c r="B52" s="60" t="s">
        <v>0</v>
      </c>
      <c r="C52" s="60" t="s">
        <v>16</v>
      </c>
      <c r="D52" s="60" t="s">
        <v>99</v>
      </c>
      <c r="E52" s="60" t="s">
        <v>59</v>
      </c>
      <c r="F52" s="47">
        <v>1732.72998046875</v>
      </c>
      <c r="G52" s="48">
        <v>2136</v>
      </c>
    </row>
    <row r="53" spans="1:7">
      <c r="A53" s="60" t="s">
        <v>70</v>
      </c>
      <c r="B53" s="60" t="s">
        <v>0</v>
      </c>
      <c r="C53" s="60" t="s">
        <v>16</v>
      </c>
      <c r="D53" s="60" t="s">
        <v>105</v>
      </c>
      <c r="E53" s="60" t="s">
        <v>59</v>
      </c>
      <c r="F53" s="47">
        <v>985</v>
      </c>
      <c r="G53" s="48">
        <v>6453</v>
      </c>
    </row>
    <row r="54" spans="1:7">
      <c r="A54" s="60" t="s">
        <v>70</v>
      </c>
      <c r="B54" s="60" t="s">
        <v>0</v>
      </c>
      <c r="C54" s="60" t="s">
        <v>16</v>
      </c>
      <c r="D54" s="60" t="s">
        <v>102</v>
      </c>
      <c r="E54" s="60" t="s">
        <v>104</v>
      </c>
      <c r="F54" s="47">
        <v>2300.72998046875</v>
      </c>
      <c r="G54" s="48">
        <v>1836</v>
      </c>
    </row>
    <row r="55" spans="1:7">
      <c r="A55" s="60" t="s">
        <v>70</v>
      </c>
      <c r="B55" s="60" t="s">
        <v>0</v>
      </c>
      <c r="C55" s="60" t="s">
        <v>16</v>
      </c>
      <c r="D55" s="60" t="s">
        <v>102</v>
      </c>
      <c r="E55" s="60" t="s">
        <v>59</v>
      </c>
      <c r="F55" s="47">
        <v>2169</v>
      </c>
      <c r="G55" s="48">
        <v>1911.0899658203125</v>
      </c>
    </row>
    <row r="56" spans="1:7">
      <c r="A56" s="60" t="s">
        <v>70</v>
      </c>
      <c r="B56" s="60" t="s">
        <v>0</v>
      </c>
      <c r="C56" s="60" t="s">
        <v>16</v>
      </c>
      <c r="D56" s="60" t="s">
        <v>101</v>
      </c>
      <c r="E56" s="60" t="s">
        <v>104</v>
      </c>
      <c r="F56" s="47">
        <v>4876.31982421875</v>
      </c>
      <c r="G56" s="48">
        <v>36388.98046875</v>
      </c>
    </row>
    <row r="57" spans="1:7">
      <c r="A57" s="60" t="s">
        <v>70</v>
      </c>
      <c r="B57" s="60" t="s">
        <v>0</v>
      </c>
      <c r="C57" s="60" t="s">
        <v>16</v>
      </c>
      <c r="D57" s="60" t="s">
        <v>101</v>
      </c>
      <c r="E57" s="60" t="s">
        <v>106</v>
      </c>
      <c r="F57" s="47">
        <v>4876.31982421875</v>
      </c>
      <c r="G57" s="48">
        <v>36388.98046875</v>
      </c>
    </row>
    <row r="58" spans="1:7">
      <c r="A58" s="60" t="s">
        <v>70</v>
      </c>
      <c r="B58" s="60" t="s">
        <v>0</v>
      </c>
      <c r="C58" s="60" t="s">
        <v>16</v>
      </c>
      <c r="D58" s="60" t="s">
        <v>101</v>
      </c>
      <c r="E58" s="60" t="s">
        <v>59</v>
      </c>
      <c r="F58" s="47">
        <v>9516.8603515625</v>
      </c>
      <c r="G58" s="48">
        <v>193842.078125</v>
      </c>
    </row>
    <row r="59" spans="1:7" ht="15.75" thickBot="1">
      <c r="A59" s="61" t="s">
        <v>70</v>
      </c>
      <c r="B59" s="61" t="s">
        <v>0</v>
      </c>
      <c r="C59" s="61" t="s">
        <v>16</v>
      </c>
      <c r="D59" s="61" t="s">
        <v>101</v>
      </c>
      <c r="E59" s="61" t="s">
        <v>63</v>
      </c>
      <c r="F59" s="51">
        <v>4792.31982421875</v>
      </c>
      <c r="G59" s="52">
        <v>37069.140625</v>
      </c>
    </row>
    <row r="60" spans="1:7" ht="15.75" thickBot="1">
      <c r="A60" s="33" t="s">
        <v>79</v>
      </c>
      <c r="B60" s="36"/>
      <c r="C60" s="36"/>
      <c r="D60" s="36"/>
      <c r="E60" s="36"/>
      <c r="F60" s="36">
        <f>SUM(F50:F59)</f>
        <v>32833.189758300781</v>
      </c>
      <c r="G60" s="34">
        <f>SUM(G50:G59)</f>
        <v>317656.86968994141</v>
      </c>
    </row>
    <row r="61" spans="1:7">
      <c r="A61" s="62" t="s">
        <v>71</v>
      </c>
      <c r="B61" s="62" t="s">
        <v>0</v>
      </c>
      <c r="C61" s="62" t="s">
        <v>16</v>
      </c>
      <c r="D61" s="62" t="s">
        <v>99</v>
      </c>
      <c r="E61" s="62" t="s">
        <v>104</v>
      </c>
      <c r="F61" s="57">
        <v>1716.27001953125</v>
      </c>
      <c r="G61" s="58">
        <v>1814.4000244140625</v>
      </c>
    </row>
    <row r="62" spans="1:7">
      <c r="A62" s="60" t="s">
        <v>71</v>
      </c>
      <c r="B62" s="60" t="s">
        <v>0</v>
      </c>
      <c r="C62" s="60" t="s">
        <v>16</v>
      </c>
      <c r="D62" s="60" t="s">
        <v>99</v>
      </c>
      <c r="E62" s="60" t="s">
        <v>88</v>
      </c>
      <c r="F62" s="47">
        <v>1594.0799865722656</v>
      </c>
      <c r="G62" s="48">
        <v>1648.9900207519531</v>
      </c>
    </row>
    <row r="63" spans="1:7">
      <c r="A63" s="60" t="s">
        <v>71</v>
      </c>
      <c r="B63" s="60" t="s">
        <v>0</v>
      </c>
      <c r="C63" s="60" t="s">
        <v>16</v>
      </c>
      <c r="D63" s="60" t="s">
        <v>99</v>
      </c>
      <c r="E63" s="60" t="s">
        <v>100</v>
      </c>
      <c r="F63" s="47">
        <v>2382.9899291992187</v>
      </c>
      <c r="G63" s="48">
        <v>2743.43994140625</v>
      </c>
    </row>
    <row r="64" spans="1:7">
      <c r="A64" s="60" t="s">
        <v>71</v>
      </c>
      <c r="B64" s="60" t="s">
        <v>0</v>
      </c>
      <c r="C64" s="60" t="s">
        <v>16</v>
      </c>
      <c r="D64" s="60" t="s">
        <v>103</v>
      </c>
      <c r="E64" s="60" t="s">
        <v>59</v>
      </c>
      <c r="F64" s="47">
        <v>2880</v>
      </c>
      <c r="G64" s="48">
        <v>12506</v>
      </c>
    </row>
    <row r="65" spans="1:7">
      <c r="A65" s="60" t="s">
        <v>71</v>
      </c>
      <c r="B65" s="60" t="s">
        <v>0</v>
      </c>
      <c r="C65" s="60" t="s">
        <v>16</v>
      </c>
      <c r="D65" s="60" t="s">
        <v>102</v>
      </c>
      <c r="E65" s="60" t="s">
        <v>100</v>
      </c>
      <c r="F65" s="47">
        <v>3058.7199401855469</v>
      </c>
      <c r="G65" s="48">
        <v>2836.39990234375</v>
      </c>
    </row>
    <row r="66" spans="1:7">
      <c r="A66" s="60" t="s">
        <v>71</v>
      </c>
      <c r="B66" s="60" t="s">
        <v>0</v>
      </c>
      <c r="C66" s="60" t="s">
        <v>16</v>
      </c>
      <c r="D66" s="60" t="s">
        <v>108</v>
      </c>
      <c r="E66" s="60" t="s">
        <v>59</v>
      </c>
      <c r="F66" s="47">
        <v>11520</v>
      </c>
      <c r="G66" s="48">
        <v>25536</v>
      </c>
    </row>
    <row r="67" spans="1:7">
      <c r="A67" s="60" t="s">
        <v>71</v>
      </c>
      <c r="B67" s="60" t="s">
        <v>0</v>
      </c>
      <c r="C67" s="60" t="s">
        <v>16</v>
      </c>
      <c r="D67" s="60" t="s">
        <v>101</v>
      </c>
      <c r="E67" s="60" t="s">
        <v>106</v>
      </c>
      <c r="F67" s="47">
        <v>4876.31982421875</v>
      </c>
      <c r="G67" s="48">
        <v>36450.48046875</v>
      </c>
    </row>
    <row r="68" spans="1:7">
      <c r="A68" s="60" t="s">
        <v>71</v>
      </c>
      <c r="B68" s="60" t="s">
        <v>0</v>
      </c>
      <c r="C68" s="60" t="s">
        <v>16</v>
      </c>
      <c r="D68" s="60" t="s">
        <v>101</v>
      </c>
      <c r="E68" s="60" t="s">
        <v>59</v>
      </c>
      <c r="F68" s="47">
        <v>8696.76953125</v>
      </c>
      <c r="G68" s="48">
        <v>176678.09375</v>
      </c>
    </row>
    <row r="69" spans="1:7" ht="15.75" thickBot="1">
      <c r="A69" s="61" t="s">
        <v>71</v>
      </c>
      <c r="B69" s="61" t="s">
        <v>0</v>
      </c>
      <c r="C69" s="61" t="s">
        <v>16</v>
      </c>
      <c r="D69" s="61" t="s">
        <v>101</v>
      </c>
      <c r="E69" s="61" t="s">
        <v>63</v>
      </c>
      <c r="F69" s="51">
        <v>4879.2001953125</v>
      </c>
      <c r="G69" s="52">
        <v>37939.19921875</v>
      </c>
    </row>
    <row r="70" spans="1:7" ht="15.75" thickBot="1">
      <c r="A70" s="33" t="s">
        <v>79</v>
      </c>
      <c r="B70" s="36"/>
      <c r="C70" s="36"/>
      <c r="D70" s="36"/>
      <c r="E70" s="36"/>
      <c r="F70" s="36">
        <f>SUM(F61:F69)</f>
        <v>41604.349426269531</v>
      </c>
      <c r="G70" s="34">
        <f>SUM(G61:G69)</f>
        <v>298153.00332641602</v>
      </c>
    </row>
    <row r="71" spans="1:7">
      <c r="A71" s="62" t="s">
        <v>79</v>
      </c>
      <c r="B71" s="62" t="s">
        <v>0</v>
      </c>
      <c r="C71" s="62" t="s">
        <v>16</v>
      </c>
      <c r="D71" s="62" t="s">
        <v>99</v>
      </c>
      <c r="E71" s="62" t="s">
        <v>104</v>
      </c>
      <c r="F71" s="57">
        <v>231.47000122070312</v>
      </c>
      <c r="G71" s="58">
        <v>1150.3599853515625</v>
      </c>
    </row>
    <row r="72" spans="1:7">
      <c r="A72" s="60" t="s">
        <v>79</v>
      </c>
      <c r="B72" s="60" t="s">
        <v>0</v>
      </c>
      <c r="C72" s="60" t="s">
        <v>16</v>
      </c>
      <c r="D72" s="60" t="s">
        <v>99</v>
      </c>
      <c r="E72" s="60" t="s">
        <v>88</v>
      </c>
      <c r="F72" s="47">
        <v>1684.0700149536133</v>
      </c>
      <c r="G72" s="48">
        <v>1780.8000183105469</v>
      </c>
    </row>
    <row r="73" spans="1:7">
      <c r="A73" s="60" t="s">
        <v>79</v>
      </c>
      <c r="B73" s="60" t="s">
        <v>0</v>
      </c>
      <c r="C73" s="60" t="s">
        <v>16</v>
      </c>
      <c r="D73" s="60" t="s">
        <v>99</v>
      </c>
      <c r="E73" s="60" t="s">
        <v>98</v>
      </c>
      <c r="F73" s="47">
        <v>4492</v>
      </c>
      <c r="G73" s="48">
        <v>4738.2001953125</v>
      </c>
    </row>
    <row r="74" spans="1:7">
      <c r="A74" s="60" t="s">
        <v>79</v>
      </c>
      <c r="B74" s="60" t="s">
        <v>0</v>
      </c>
      <c r="C74" s="60" t="s">
        <v>16</v>
      </c>
      <c r="D74" s="60" t="s">
        <v>102</v>
      </c>
      <c r="E74" s="60" t="s">
        <v>104</v>
      </c>
      <c r="F74" s="47">
        <v>342.92001342773437</v>
      </c>
      <c r="G74" s="48">
        <v>1150.3599853515625</v>
      </c>
    </row>
    <row r="75" spans="1:7">
      <c r="A75" s="60" t="s">
        <v>79</v>
      </c>
      <c r="B75" s="60" t="s">
        <v>0</v>
      </c>
      <c r="C75" s="60" t="s">
        <v>16</v>
      </c>
      <c r="D75" s="60" t="s">
        <v>102</v>
      </c>
      <c r="E75" s="60" t="s">
        <v>88</v>
      </c>
      <c r="F75" s="47">
        <v>3023.719970703125</v>
      </c>
      <c r="G75" s="48">
        <v>2558.699951171875</v>
      </c>
    </row>
    <row r="76" spans="1:7">
      <c r="A76" s="60" t="s">
        <v>79</v>
      </c>
      <c r="B76" s="60" t="s">
        <v>0</v>
      </c>
      <c r="C76" s="60" t="s">
        <v>16</v>
      </c>
      <c r="D76" s="60" t="s">
        <v>101</v>
      </c>
      <c r="E76" s="60" t="s">
        <v>104</v>
      </c>
      <c r="F76" s="47">
        <v>4901.759765625</v>
      </c>
      <c r="G76" s="48">
        <v>37971.8984375</v>
      </c>
    </row>
    <row r="77" spans="1:7" ht="15.75" thickBot="1">
      <c r="A77" s="61" t="s">
        <v>79</v>
      </c>
      <c r="B77" s="61" t="s">
        <v>0</v>
      </c>
      <c r="C77" s="61" t="s">
        <v>16</v>
      </c>
      <c r="D77" s="61" t="s">
        <v>101</v>
      </c>
      <c r="E77" s="61" t="s">
        <v>59</v>
      </c>
      <c r="F77" s="51">
        <v>9142.4697265625</v>
      </c>
      <c r="G77" s="52">
        <v>187414.796875</v>
      </c>
    </row>
    <row r="78" spans="1:7" ht="15.75" thickBot="1">
      <c r="A78" s="33" t="s">
        <v>79</v>
      </c>
      <c r="B78" s="36"/>
      <c r="C78" s="36"/>
      <c r="D78" s="36"/>
      <c r="E78" s="36"/>
      <c r="F78" s="36">
        <f>SUM(F71:F77)</f>
        <v>23818.409492492676</v>
      </c>
      <c r="G78" s="34">
        <f>SUM(G71:G77)</f>
        <v>236765.11544799805</v>
      </c>
    </row>
    <row r="79" spans="1:7">
      <c r="A79" s="60" t="s">
        <v>251</v>
      </c>
      <c r="B79" s="60" t="s">
        <v>0</v>
      </c>
      <c r="C79" s="60" t="s">
        <v>16</v>
      </c>
      <c r="D79" s="60" t="s">
        <v>99</v>
      </c>
      <c r="E79" s="60" t="s">
        <v>104</v>
      </c>
      <c r="F79" s="47">
        <v>639.09002685546875</v>
      </c>
      <c r="G79" s="48">
        <v>648</v>
      </c>
    </row>
    <row r="80" spans="1:7">
      <c r="A80" s="60" t="s">
        <v>251</v>
      </c>
      <c r="B80" s="60" t="s">
        <v>0</v>
      </c>
      <c r="C80" s="60" t="s">
        <v>16</v>
      </c>
      <c r="D80" s="60" t="s">
        <v>99</v>
      </c>
      <c r="E80" s="60" t="s">
        <v>88</v>
      </c>
      <c r="F80" s="47">
        <v>1312.3599853515625</v>
      </c>
      <c r="G80" s="48">
        <v>1336.800048828125</v>
      </c>
    </row>
    <row r="81" spans="1:7">
      <c r="A81" s="60" t="s">
        <v>251</v>
      </c>
      <c r="B81" s="60" t="s">
        <v>0</v>
      </c>
      <c r="C81" s="60" t="s">
        <v>16</v>
      </c>
      <c r="D81" s="60" t="s">
        <v>101</v>
      </c>
      <c r="E81" s="60" t="s">
        <v>63</v>
      </c>
      <c r="F81" s="47">
        <v>9758.400390625</v>
      </c>
      <c r="G81" s="48">
        <v>74006.9375</v>
      </c>
    </row>
    <row r="82" spans="1:7">
      <c r="A82" s="60" t="s">
        <v>251</v>
      </c>
      <c r="B82" s="60" t="s">
        <v>0</v>
      </c>
      <c r="C82" s="60" t="s">
        <v>16</v>
      </c>
      <c r="D82" s="60" t="s">
        <v>101</v>
      </c>
      <c r="E82" s="60" t="s">
        <v>59</v>
      </c>
      <c r="F82" s="47">
        <v>5832.7998046875</v>
      </c>
      <c r="G82" s="48">
        <v>125987.3984375</v>
      </c>
    </row>
    <row r="83" spans="1:7">
      <c r="A83" s="60" t="s">
        <v>251</v>
      </c>
      <c r="B83" s="60" t="s">
        <v>0</v>
      </c>
      <c r="C83" s="60" t="s">
        <v>16</v>
      </c>
      <c r="D83" s="60" t="s">
        <v>102</v>
      </c>
      <c r="E83" s="60" t="s">
        <v>59</v>
      </c>
      <c r="F83" s="47">
        <v>14682.48046875</v>
      </c>
      <c r="G83" s="48">
        <v>10923.900390625</v>
      </c>
    </row>
    <row r="84" spans="1:7">
      <c r="A84" s="60" t="s">
        <v>251</v>
      </c>
      <c r="B84" s="60" t="s">
        <v>0</v>
      </c>
      <c r="C84" s="60" t="s">
        <v>16</v>
      </c>
      <c r="D84" s="60" t="s">
        <v>99</v>
      </c>
      <c r="E84" s="60" t="s">
        <v>257</v>
      </c>
      <c r="F84" s="47">
        <v>734.09002685546875</v>
      </c>
      <c r="G84" s="48">
        <v>872.70001220703125</v>
      </c>
    </row>
    <row r="85" spans="1:7" ht="15.75" thickBot="1">
      <c r="A85" s="60" t="s">
        <v>251</v>
      </c>
      <c r="B85" s="60" t="s">
        <v>0</v>
      </c>
      <c r="C85" s="60" t="s">
        <v>16</v>
      </c>
      <c r="D85" s="60" t="s">
        <v>101</v>
      </c>
      <c r="E85" s="60" t="s">
        <v>104</v>
      </c>
      <c r="F85" s="47">
        <v>9803.51953125</v>
      </c>
      <c r="G85" s="48">
        <v>75943.796875</v>
      </c>
    </row>
    <row r="86" spans="1:7" ht="15.75" thickBot="1">
      <c r="A86" s="33" t="s">
        <v>251</v>
      </c>
      <c r="B86" s="36"/>
      <c r="C86" s="36"/>
      <c r="D86" s="36"/>
      <c r="E86" s="36"/>
      <c r="F86" s="36">
        <f>SUM(F79:F85)</f>
        <v>42762.740234375</v>
      </c>
      <c r="G86" s="34">
        <f>SUM(G79:G85)</f>
        <v>289719.53326416016</v>
      </c>
    </row>
    <row r="87" spans="1:7" ht="16.5" thickBot="1">
      <c r="A87" s="22" t="s">
        <v>8</v>
      </c>
      <c r="B87" s="22"/>
      <c r="C87" s="22"/>
      <c r="D87" s="22"/>
      <c r="E87" s="22"/>
      <c r="F87" s="22">
        <f>SUM(F86,F78,F70,F60,F49,F39,F33,F25,F18)</f>
        <v>303194.60020446777</v>
      </c>
      <c r="G87" s="23">
        <f>SUM(G86,G78,G70,G60,G49,G39,G33,G25,G18)</f>
        <v>2077753.5931091309</v>
      </c>
    </row>
  </sheetData>
  <sortState ref="A12:H70">
    <sortCondition ref="D12:D70"/>
    <sortCondition ref="E12:E70"/>
  </sortState>
  <mergeCells count="5">
    <mergeCell ref="A6:G6"/>
    <mergeCell ref="A7:G7"/>
    <mergeCell ref="A8:G8"/>
    <mergeCell ref="A9:G9"/>
    <mergeCell ref="A10:G10"/>
  </mergeCells>
  <printOptions horizontalCentered="1"/>
  <pageMargins left="0.47" right="0.42" top="0.74803149606299202" bottom="0.74803149606299202" header="0.31496062992126" footer="0.31496062992126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4"/>
  <sheetViews>
    <sheetView topLeftCell="A17" workbookViewId="0">
      <selection activeCell="B37" sqref="B37"/>
    </sheetView>
  </sheetViews>
  <sheetFormatPr baseColWidth="10" defaultColWidth="28.28515625" defaultRowHeight="1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0" style="6" bestFit="1" customWidth="1"/>
    <col min="7" max="7" width="12.7109375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</row>
    <row r="7" spans="1:7" ht="23.25">
      <c r="A7" s="126" t="s">
        <v>43</v>
      </c>
      <c r="B7" s="126"/>
      <c r="C7" s="126"/>
      <c r="D7" s="126"/>
      <c r="E7" s="126"/>
      <c r="F7" s="126"/>
    </row>
    <row r="8" spans="1:7" ht="22.5">
      <c r="A8" s="127" t="s">
        <v>44</v>
      </c>
      <c r="B8" s="127"/>
      <c r="C8" s="127"/>
      <c r="D8" s="127"/>
      <c r="E8" s="127"/>
      <c r="F8" s="127"/>
    </row>
    <row r="9" spans="1:7" ht="20.25" thickBot="1">
      <c r="A9" s="133" t="s">
        <v>45</v>
      </c>
      <c r="B9" s="133"/>
      <c r="C9" s="133"/>
      <c r="D9" s="133"/>
      <c r="E9" s="133"/>
      <c r="F9" s="133"/>
    </row>
    <row r="10" spans="1:7" ht="15.75" thickBot="1">
      <c r="A10" s="129" t="s">
        <v>239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  <row r="12" spans="1:7" ht="15.75" thickBot="1">
      <c r="A12" s="63" t="s">
        <v>6</v>
      </c>
      <c r="B12" s="63" t="s">
        <v>18</v>
      </c>
      <c r="C12" s="63" t="s">
        <v>1</v>
      </c>
      <c r="D12" s="63" t="s">
        <v>112</v>
      </c>
      <c r="E12" s="63" t="s">
        <v>59</v>
      </c>
      <c r="F12" s="64">
        <v>834.6199951171875</v>
      </c>
      <c r="G12" s="65">
        <v>24380</v>
      </c>
    </row>
    <row r="13" spans="1:7" ht="15.75" thickBot="1">
      <c r="A13" s="33" t="s">
        <v>6</v>
      </c>
      <c r="B13" s="36"/>
      <c r="C13" s="36"/>
      <c r="D13" s="36"/>
      <c r="E13" s="36"/>
      <c r="F13" s="36">
        <f>SUM(F12)</f>
        <v>834.6199951171875</v>
      </c>
      <c r="G13" s="34">
        <f>SUM(G12)</f>
        <v>24380</v>
      </c>
    </row>
    <row r="14" spans="1:7">
      <c r="A14" s="56" t="s">
        <v>7</v>
      </c>
      <c r="B14" s="56" t="s">
        <v>18</v>
      </c>
      <c r="C14" s="56" t="s">
        <v>1</v>
      </c>
      <c r="D14" s="56" t="s">
        <v>113</v>
      </c>
      <c r="E14" s="56" t="s">
        <v>59</v>
      </c>
      <c r="F14" s="57">
        <v>287</v>
      </c>
      <c r="G14" s="58">
        <v>1851.4800109863281</v>
      </c>
    </row>
    <row r="15" spans="1:7" ht="15.75" thickBot="1">
      <c r="A15" s="50" t="s">
        <v>7</v>
      </c>
      <c r="B15" s="50" t="s">
        <v>18</v>
      </c>
      <c r="C15" s="50" t="s">
        <v>1</v>
      </c>
      <c r="D15" s="50" t="s">
        <v>109</v>
      </c>
      <c r="E15" s="50" t="s">
        <v>59</v>
      </c>
      <c r="F15" s="51">
        <v>60</v>
      </c>
      <c r="G15" s="52">
        <v>340.55999755859375</v>
      </c>
    </row>
    <row r="16" spans="1:7" ht="15.75" thickBot="1">
      <c r="A16" s="33" t="s">
        <v>7</v>
      </c>
      <c r="B16" s="36"/>
      <c r="C16" s="36"/>
      <c r="D16" s="36"/>
      <c r="E16" s="36"/>
      <c r="F16" s="36">
        <f>SUM(F14:F15)</f>
        <v>347</v>
      </c>
      <c r="G16" s="34">
        <f>SUM(G14:G15)</f>
        <v>2192.0400085449219</v>
      </c>
    </row>
    <row r="17" spans="1:7">
      <c r="A17" s="56" t="s">
        <v>55</v>
      </c>
      <c r="B17" s="56" t="s">
        <v>18</v>
      </c>
      <c r="C17" s="56" t="s">
        <v>1</v>
      </c>
      <c r="D17" s="56" t="s">
        <v>111</v>
      </c>
      <c r="E17" s="56" t="s">
        <v>59</v>
      </c>
      <c r="F17" s="57">
        <v>1988.02001953125</v>
      </c>
      <c r="G17" s="58">
        <v>4573.52001953125</v>
      </c>
    </row>
    <row r="18" spans="1:7">
      <c r="A18" s="39" t="s">
        <v>55</v>
      </c>
      <c r="B18" s="39" t="s">
        <v>18</v>
      </c>
      <c r="C18" s="39" t="s">
        <v>1</v>
      </c>
      <c r="D18" s="39" t="s">
        <v>110</v>
      </c>
      <c r="E18" s="39" t="s">
        <v>59</v>
      </c>
      <c r="F18" s="47">
        <v>2923.889892578125</v>
      </c>
      <c r="G18" s="48">
        <v>4442.9000244140625</v>
      </c>
    </row>
    <row r="19" spans="1:7" ht="15.75" thickBot="1">
      <c r="A19" s="50" t="s">
        <v>55</v>
      </c>
      <c r="B19" s="50" t="s">
        <v>18</v>
      </c>
      <c r="C19" s="50" t="s">
        <v>1</v>
      </c>
      <c r="D19" s="50" t="s">
        <v>114</v>
      </c>
      <c r="E19" s="50" t="s">
        <v>59</v>
      </c>
      <c r="F19" s="51">
        <v>17454.1796875</v>
      </c>
      <c r="G19" s="52">
        <v>27004.5</v>
      </c>
    </row>
    <row r="20" spans="1:7" ht="15.75" thickBot="1">
      <c r="A20" s="33" t="s">
        <v>55</v>
      </c>
      <c r="B20" s="36"/>
      <c r="C20" s="36"/>
      <c r="D20" s="36"/>
      <c r="E20" s="36"/>
      <c r="F20" s="36">
        <f>SUM(F17:F19)</f>
        <v>22366.089599609375</v>
      </c>
      <c r="G20" s="34">
        <f>SUM(G17:G19)</f>
        <v>36020.920043945313</v>
      </c>
    </row>
    <row r="21" spans="1:7">
      <c r="A21" s="56" t="s">
        <v>70</v>
      </c>
      <c r="B21" s="56" t="s">
        <v>18</v>
      </c>
      <c r="C21" s="56" t="s">
        <v>1</v>
      </c>
      <c r="D21" s="56" t="s">
        <v>111</v>
      </c>
      <c r="E21" s="56" t="s">
        <v>59</v>
      </c>
      <c r="F21" s="57">
        <v>2311.4400634765625</v>
      </c>
      <c r="G21" s="58">
        <v>921.08001708984375</v>
      </c>
    </row>
    <row r="22" spans="1:7">
      <c r="A22" s="39" t="s">
        <v>70</v>
      </c>
      <c r="B22" s="39" t="s">
        <v>18</v>
      </c>
      <c r="C22" s="39" t="s">
        <v>1</v>
      </c>
      <c r="D22" s="39" t="s">
        <v>110</v>
      </c>
      <c r="E22" s="39" t="s">
        <v>59</v>
      </c>
      <c r="F22" s="47">
        <v>1226.530029296875</v>
      </c>
      <c r="G22" s="48">
        <v>1487.5</v>
      </c>
    </row>
    <row r="23" spans="1:7" ht="15.75" thickBot="1">
      <c r="A23" s="50" t="s">
        <v>70</v>
      </c>
      <c r="B23" s="50" t="s">
        <v>18</v>
      </c>
      <c r="C23" s="50" t="s">
        <v>1</v>
      </c>
      <c r="D23" s="50" t="s">
        <v>112</v>
      </c>
      <c r="E23" s="50" t="s">
        <v>59</v>
      </c>
      <c r="F23" s="51">
        <v>20153.849609375</v>
      </c>
      <c r="G23" s="52">
        <v>20272.5</v>
      </c>
    </row>
    <row r="24" spans="1:7" ht="15.75" thickBot="1">
      <c r="A24" s="33" t="s">
        <v>70</v>
      </c>
      <c r="B24" s="36"/>
      <c r="C24" s="36"/>
      <c r="D24" s="36"/>
      <c r="E24" s="36"/>
      <c r="F24" s="36">
        <f>SUM(F21:F23)</f>
        <v>23691.819702148438</v>
      </c>
      <c r="G24" s="34">
        <f>SUM(G21:G23)</f>
        <v>22681.080017089844</v>
      </c>
    </row>
    <row r="25" spans="1:7">
      <c r="A25" s="56" t="s">
        <v>79</v>
      </c>
      <c r="B25" s="56" t="s">
        <v>18</v>
      </c>
      <c r="C25" s="56" t="s">
        <v>1</v>
      </c>
      <c r="D25" s="56" t="s">
        <v>111</v>
      </c>
      <c r="E25" s="56" t="s">
        <v>59</v>
      </c>
      <c r="F25" s="57">
        <v>1919.6199951171875</v>
      </c>
      <c r="G25" s="58">
        <v>4607</v>
      </c>
    </row>
    <row r="26" spans="1:7" ht="15.75" thickBot="1">
      <c r="A26" s="50" t="s">
        <v>79</v>
      </c>
      <c r="B26" s="50" t="s">
        <v>18</v>
      </c>
      <c r="C26" s="50" t="s">
        <v>1</v>
      </c>
      <c r="D26" s="50" t="s">
        <v>112</v>
      </c>
      <c r="E26" s="50" t="s">
        <v>59</v>
      </c>
      <c r="F26" s="52">
        <v>22393.169921875</v>
      </c>
      <c r="G26" s="52">
        <v>22525</v>
      </c>
    </row>
    <row r="27" spans="1:7" ht="15.75" thickBot="1">
      <c r="A27" s="33" t="s">
        <v>79</v>
      </c>
      <c r="B27" s="36"/>
      <c r="C27" s="36"/>
      <c r="D27" s="36"/>
      <c r="E27" s="36"/>
      <c r="F27" s="36">
        <f>SUM(F25:F26)</f>
        <v>24312.789916992188</v>
      </c>
      <c r="G27" s="34">
        <f>SUM(G25:G26)</f>
        <v>27132</v>
      </c>
    </row>
    <row r="28" spans="1:7">
      <c r="A28" s="39" t="s">
        <v>251</v>
      </c>
      <c r="B28" s="39" t="s">
        <v>18</v>
      </c>
      <c r="C28" s="39" t="s">
        <v>1</v>
      </c>
      <c r="D28" s="39" t="s">
        <v>258</v>
      </c>
      <c r="E28" s="39" t="s">
        <v>63</v>
      </c>
      <c r="F28" s="47">
        <v>64.680000305175781</v>
      </c>
      <c r="G28" s="48">
        <v>260.95999145507812</v>
      </c>
    </row>
    <row r="29" spans="1:7">
      <c r="A29" s="39" t="s">
        <v>251</v>
      </c>
      <c r="B29" s="39" t="s">
        <v>18</v>
      </c>
      <c r="C29" s="39" t="s">
        <v>1</v>
      </c>
      <c r="D29" s="39" t="s">
        <v>114</v>
      </c>
      <c r="E29" s="39" t="s">
        <v>59</v>
      </c>
      <c r="F29" s="47">
        <v>36850.2001953125</v>
      </c>
      <c r="G29" s="48">
        <v>66051.208984375</v>
      </c>
    </row>
    <row r="30" spans="1:7">
      <c r="A30" s="39" t="s">
        <v>251</v>
      </c>
      <c r="B30" s="39" t="s">
        <v>18</v>
      </c>
      <c r="C30" s="39" t="s">
        <v>1</v>
      </c>
      <c r="D30" s="39" t="s">
        <v>112</v>
      </c>
      <c r="E30" s="39" t="s">
        <v>59</v>
      </c>
      <c r="F30" s="47">
        <v>25291.19921875</v>
      </c>
      <c r="G30" s="48">
        <v>28396.80078125</v>
      </c>
    </row>
    <row r="31" spans="1:7">
      <c r="A31" s="39" t="s">
        <v>251</v>
      </c>
      <c r="B31" s="39" t="s">
        <v>18</v>
      </c>
      <c r="C31" s="39" t="s">
        <v>1</v>
      </c>
      <c r="D31" s="39" t="s">
        <v>111</v>
      </c>
      <c r="E31" s="39" t="s">
        <v>59</v>
      </c>
      <c r="F31" s="47">
        <v>1194.3199462890625</v>
      </c>
      <c r="G31" s="48">
        <v>3525.02001953125</v>
      </c>
    </row>
    <row r="32" spans="1:7" ht="15.75" thickBot="1">
      <c r="A32" s="39" t="s">
        <v>251</v>
      </c>
      <c r="B32" s="39" t="s">
        <v>18</v>
      </c>
      <c r="C32" s="39" t="s">
        <v>1</v>
      </c>
      <c r="D32" s="39" t="s">
        <v>110</v>
      </c>
      <c r="E32" s="39" t="s">
        <v>59</v>
      </c>
      <c r="F32" s="47">
        <v>3227.340087890625</v>
      </c>
      <c r="G32" s="48">
        <v>4930.7001953125</v>
      </c>
    </row>
    <row r="33" spans="1:7" ht="15.75" thickBot="1">
      <c r="A33" s="33" t="s">
        <v>251</v>
      </c>
      <c r="B33" s="36"/>
      <c r="C33" s="36"/>
      <c r="D33" s="36"/>
      <c r="E33" s="36"/>
      <c r="F33" s="36">
        <f>SUM(F27:F32)</f>
        <v>90940.529365539551</v>
      </c>
      <c r="G33" s="34">
        <f>SUM(G27:G32)</f>
        <v>130296.68997192383</v>
      </c>
    </row>
    <row r="34" spans="1:7" ht="16.5" thickBot="1">
      <c r="A34" s="22" t="s">
        <v>8</v>
      </c>
      <c r="B34" s="22"/>
      <c r="C34" s="22"/>
      <c r="D34" s="22"/>
      <c r="E34" s="22"/>
      <c r="F34" s="22">
        <f>SUM(F25:F33)</f>
        <v>206193.84864807129</v>
      </c>
      <c r="G34" s="23">
        <f>SUM(G25:G33)</f>
        <v>287725.37994384766</v>
      </c>
    </row>
  </sheetData>
  <sortState ref="A12:H21">
    <sortCondition ref="A12:A21"/>
    <sortCondition ref="D12:D21"/>
  </sortState>
  <mergeCells count="5">
    <mergeCell ref="A6:F6"/>
    <mergeCell ref="A7:F7"/>
    <mergeCell ref="A8:F8"/>
    <mergeCell ref="A9:F9"/>
    <mergeCell ref="A10:G10"/>
  </mergeCells>
  <printOptions horizontalCentered="1"/>
  <pageMargins left="0.51" right="0.48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D18" sqref="D18"/>
    </sheetView>
  </sheetViews>
  <sheetFormatPr baseColWidth="10" defaultColWidth="28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7.5703125" style="6" bestFit="1" customWidth="1"/>
    <col min="7" max="7" width="11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</row>
    <row r="7" spans="1:7" ht="23.25">
      <c r="A7" s="126" t="s">
        <v>43</v>
      </c>
      <c r="B7" s="126"/>
      <c r="C7" s="126"/>
      <c r="D7" s="126"/>
      <c r="E7" s="126"/>
      <c r="F7" s="126"/>
    </row>
    <row r="8" spans="1:7" ht="22.5">
      <c r="A8" s="127" t="s">
        <v>44</v>
      </c>
      <c r="B8" s="127"/>
      <c r="C8" s="127"/>
      <c r="D8" s="127"/>
      <c r="E8" s="127"/>
      <c r="F8" s="127"/>
    </row>
    <row r="9" spans="1:7" ht="20.25" thickBot="1">
      <c r="A9" s="133" t="s">
        <v>45</v>
      </c>
      <c r="B9" s="133"/>
      <c r="C9" s="133"/>
      <c r="D9" s="133"/>
      <c r="E9" s="133"/>
      <c r="F9" s="133"/>
    </row>
    <row r="10" spans="1:7" ht="15.75" thickBot="1">
      <c r="A10" s="129" t="s">
        <v>240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  <row r="12" spans="1:7" ht="15.75" thickBot="1">
      <c r="A12" s="66" t="s">
        <v>55</v>
      </c>
      <c r="B12" s="66" t="s">
        <v>19</v>
      </c>
      <c r="C12" s="66" t="s">
        <v>1</v>
      </c>
      <c r="D12" s="66" t="s">
        <v>111</v>
      </c>
      <c r="E12" s="66" t="s">
        <v>59</v>
      </c>
      <c r="F12" s="67">
        <v>36.740001678466797</v>
      </c>
      <c r="G12" s="68">
        <v>1032</v>
      </c>
    </row>
    <row r="13" spans="1:7" ht="15.75" thickBot="1">
      <c r="A13" s="33" t="s">
        <v>55</v>
      </c>
      <c r="B13" s="36"/>
      <c r="C13" s="36"/>
      <c r="D13" s="36"/>
      <c r="E13" s="36"/>
      <c r="F13" s="36">
        <f>SUM(F12)</f>
        <v>36.740001678466797</v>
      </c>
      <c r="G13" s="34">
        <f>SUM(G12)</f>
        <v>1032</v>
      </c>
    </row>
    <row r="14" spans="1:7" ht="15.75" thickBot="1">
      <c r="A14" s="66" t="s">
        <v>70</v>
      </c>
      <c r="B14" s="66" t="s">
        <v>19</v>
      </c>
      <c r="C14" s="66" t="s">
        <v>1</v>
      </c>
      <c r="D14" s="66" t="s">
        <v>111</v>
      </c>
      <c r="E14" s="66" t="s">
        <v>59</v>
      </c>
      <c r="F14" s="67">
        <v>318.239990234375</v>
      </c>
      <c r="G14" s="68">
        <v>2432</v>
      </c>
    </row>
    <row r="15" spans="1:7" ht="15.75" thickBot="1">
      <c r="A15" s="33" t="s">
        <v>70</v>
      </c>
      <c r="B15" s="36"/>
      <c r="C15" s="36"/>
      <c r="D15" s="36"/>
      <c r="E15" s="36"/>
      <c r="F15" s="36">
        <f>SUM(F14)</f>
        <v>318.239990234375</v>
      </c>
      <c r="G15" s="34">
        <f>SUM(G14)</f>
        <v>2432</v>
      </c>
    </row>
    <row r="16" spans="1:7" ht="15.75" thickBot="1">
      <c r="A16" s="66" t="s">
        <v>79</v>
      </c>
      <c r="B16" s="66" t="s">
        <v>19</v>
      </c>
      <c r="C16" s="66" t="s">
        <v>1</v>
      </c>
      <c r="D16" s="66" t="s">
        <v>111</v>
      </c>
      <c r="E16" s="66" t="s">
        <v>59</v>
      </c>
      <c r="F16" s="67">
        <v>674.6099853515625</v>
      </c>
      <c r="G16" s="68">
        <v>2340</v>
      </c>
    </row>
    <row r="17" spans="1:7" ht="15.75" thickBot="1">
      <c r="A17" s="33" t="s">
        <v>79</v>
      </c>
      <c r="B17" s="36"/>
      <c r="C17" s="36"/>
      <c r="D17" s="36"/>
      <c r="E17" s="36"/>
      <c r="F17" s="36">
        <f>SUM(F16)</f>
        <v>674.6099853515625</v>
      </c>
      <c r="G17" s="34">
        <f>SUM(G16)</f>
        <v>2340</v>
      </c>
    </row>
    <row r="18" spans="1:7" ht="16.5" thickBot="1">
      <c r="A18" s="69" t="s">
        <v>8</v>
      </c>
      <c r="B18" s="69"/>
      <c r="C18" s="69"/>
      <c r="D18" s="69"/>
      <c r="E18" s="69"/>
      <c r="F18" s="69">
        <f>SUM(F17,F13,F15)</f>
        <v>1029.5899772644043</v>
      </c>
      <c r="G18" s="70">
        <f>SUM(G17,G13,G15)</f>
        <v>5804</v>
      </c>
    </row>
  </sheetData>
  <mergeCells count="5">
    <mergeCell ref="A6:F6"/>
    <mergeCell ref="A7:F7"/>
    <mergeCell ref="A8:F8"/>
    <mergeCell ref="A9:F9"/>
    <mergeCell ref="A10:G10"/>
  </mergeCells>
  <printOptions horizontalCentered="1"/>
  <pageMargins left="0.51" right="0.62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D11" sqref="D11"/>
    </sheetView>
  </sheetViews>
  <sheetFormatPr baseColWidth="10" defaultColWidth="21.425781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8.7109375" customWidth="1"/>
    <col min="6" max="6" width="6.7109375" style="6" bestFit="1" customWidth="1"/>
    <col min="7" max="7" width="11" style="1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241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97</v>
      </c>
      <c r="E11" s="3" t="s">
        <v>41</v>
      </c>
      <c r="F11" s="5" t="s">
        <v>35</v>
      </c>
      <c r="G11" s="4" t="s">
        <v>36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93"/>
  <sheetViews>
    <sheetView topLeftCell="A76" workbookViewId="0">
      <selection activeCell="H92" sqref="H92"/>
    </sheetView>
  </sheetViews>
  <sheetFormatPr baseColWidth="10" defaultColWidth="49.42578125" defaultRowHeight="1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4.42578125" style="1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242</v>
      </c>
      <c r="B10" s="130"/>
      <c r="C10" s="130"/>
      <c r="D10" s="130"/>
      <c r="E10" s="130"/>
      <c r="F10" s="130"/>
      <c r="G10" s="134"/>
    </row>
    <row r="11" spans="1:7" ht="15.75" thickBot="1">
      <c r="A11" s="7" t="s">
        <v>32</v>
      </c>
      <c r="B11" s="8" t="s">
        <v>33</v>
      </c>
      <c r="C11" s="8" t="s">
        <v>34</v>
      </c>
      <c r="D11" s="8" t="s">
        <v>115</v>
      </c>
      <c r="E11" s="3" t="s">
        <v>97</v>
      </c>
      <c r="F11" s="35" t="s">
        <v>35</v>
      </c>
      <c r="G11" s="9" t="s">
        <v>36</v>
      </c>
    </row>
    <row r="12" spans="1:7">
      <c r="A12" s="71" t="s">
        <v>5</v>
      </c>
      <c r="B12" s="71" t="s">
        <v>0</v>
      </c>
      <c r="C12" s="71" t="s">
        <v>21</v>
      </c>
      <c r="D12" s="71" t="s">
        <v>119</v>
      </c>
      <c r="E12" s="71" t="s">
        <v>14</v>
      </c>
      <c r="F12" s="72">
        <v>17500</v>
      </c>
      <c r="G12" s="73">
        <v>542.5</v>
      </c>
    </row>
    <row r="13" spans="1:7">
      <c r="A13" s="74" t="s">
        <v>5</v>
      </c>
      <c r="B13" s="74" t="s">
        <v>0</v>
      </c>
      <c r="C13" s="74" t="s">
        <v>21</v>
      </c>
      <c r="D13" s="74" t="s">
        <v>119</v>
      </c>
      <c r="E13" s="74" t="s">
        <v>4</v>
      </c>
      <c r="F13" s="75">
        <v>85690.7890625</v>
      </c>
      <c r="G13" s="76">
        <v>112951</v>
      </c>
    </row>
    <row r="14" spans="1:7">
      <c r="A14" s="74" t="s">
        <v>5</v>
      </c>
      <c r="B14" s="74" t="s">
        <v>0</v>
      </c>
      <c r="C14" s="74" t="s">
        <v>21</v>
      </c>
      <c r="D14" s="74" t="s">
        <v>119</v>
      </c>
      <c r="E14" s="74" t="s">
        <v>22</v>
      </c>
      <c r="F14" s="75">
        <v>23100</v>
      </c>
      <c r="G14" s="76">
        <v>716.0999755859375</v>
      </c>
    </row>
    <row r="15" spans="1:7">
      <c r="A15" s="74" t="s">
        <v>5</v>
      </c>
      <c r="B15" s="74" t="s">
        <v>17</v>
      </c>
      <c r="C15" s="74" t="s">
        <v>21</v>
      </c>
      <c r="D15" s="74" t="s">
        <v>116</v>
      </c>
      <c r="E15" s="74" t="s">
        <v>59</v>
      </c>
      <c r="F15" s="75">
        <v>6000</v>
      </c>
      <c r="G15" s="76">
        <v>6000</v>
      </c>
    </row>
    <row r="16" spans="1:7">
      <c r="A16" s="74" t="s">
        <v>5</v>
      </c>
      <c r="B16" s="74" t="s">
        <v>0</v>
      </c>
      <c r="C16" s="74" t="s">
        <v>21</v>
      </c>
      <c r="D16" s="74" t="s">
        <v>116</v>
      </c>
      <c r="E16" s="74" t="s">
        <v>23</v>
      </c>
      <c r="F16" s="75">
        <v>42440</v>
      </c>
      <c r="G16" s="76">
        <v>59416</v>
      </c>
    </row>
    <row r="17" spans="1:7">
      <c r="A17" s="74" t="s">
        <v>5</v>
      </c>
      <c r="B17" s="74" t="s">
        <v>0</v>
      </c>
      <c r="C17" s="74" t="s">
        <v>21</v>
      </c>
      <c r="D17" s="74" t="s">
        <v>116</v>
      </c>
      <c r="E17" s="74" t="s">
        <v>26</v>
      </c>
      <c r="F17" s="75">
        <v>161985.109375</v>
      </c>
      <c r="G17" s="76">
        <v>150409.3984375</v>
      </c>
    </row>
    <row r="18" spans="1:7">
      <c r="A18" s="74" t="s">
        <v>5</v>
      </c>
      <c r="B18" s="74" t="s">
        <v>0</v>
      </c>
      <c r="C18" s="74" t="s">
        <v>21</v>
      </c>
      <c r="D18" s="74" t="s">
        <v>116</v>
      </c>
      <c r="E18" s="74" t="s">
        <v>11</v>
      </c>
      <c r="F18" s="75">
        <v>60440</v>
      </c>
      <c r="G18" s="76">
        <v>45330</v>
      </c>
    </row>
    <row r="19" spans="1:7">
      <c r="A19" s="74" t="s">
        <v>5</v>
      </c>
      <c r="B19" s="74" t="s">
        <v>0</v>
      </c>
      <c r="C19" s="74" t="s">
        <v>21</v>
      </c>
      <c r="D19" s="74" t="s">
        <v>116</v>
      </c>
      <c r="E19" s="74" t="s">
        <v>4</v>
      </c>
      <c r="F19" s="75">
        <v>88830</v>
      </c>
      <c r="G19" s="76">
        <v>116799</v>
      </c>
    </row>
    <row r="20" spans="1:7">
      <c r="A20" s="74" t="s">
        <v>5</v>
      </c>
      <c r="B20" s="74" t="s">
        <v>0</v>
      </c>
      <c r="C20" s="74" t="s">
        <v>21</v>
      </c>
      <c r="D20" s="74" t="s">
        <v>116</v>
      </c>
      <c r="E20" s="74" t="s">
        <v>22</v>
      </c>
      <c r="F20" s="75">
        <v>253548.62109375</v>
      </c>
      <c r="G20" s="76">
        <v>7816.340087890625</v>
      </c>
    </row>
    <row r="21" spans="1:7" ht="15.75" thickBot="1">
      <c r="A21" s="80" t="s">
        <v>5</v>
      </c>
      <c r="B21" s="80" t="s">
        <v>0</v>
      </c>
      <c r="C21" s="80" t="s">
        <v>21</v>
      </c>
      <c r="D21" s="80" t="s">
        <v>116</v>
      </c>
      <c r="E21" s="80" t="s">
        <v>24</v>
      </c>
      <c r="F21" s="81">
        <v>53015</v>
      </c>
      <c r="G21" s="82">
        <v>22687</v>
      </c>
    </row>
    <row r="22" spans="1:7" ht="15.75" thickBot="1">
      <c r="A22" s="86" t="s">
        <v>5</v>
      </c>
      <c r="B22" s="87"/>
      <c r="C22" s="87"/>
      <c r="D22" s="87"/>
      <c r="E22" s="87"/>
      <c r="F22" s="87">
        <f>SUM(F12:F21)</f>
        <v>792549.51953125</v>
      </c>
      <c r="G22" s="88">
        <f>SUM(G12:G21)</f>
        <v>522667.33850097656</v>
      </c>
    </row>
    <row r="23" spans="1:7">
      <c r="A23" s="83" t="s">
        <v>6</v>
      </c>
      <c r="B23" s="83" t="s">
        <v>0</v>
      </c>
      <c r="C23" s="83" t="s">
        <v>21</v>
      </c>
      <c r="D23" s="83" t="s">
        <v>119</v>
      </c>
      <c r="E23" s="83" t="s">
        <v>4</v>
      </c>
      <c r="F23" s="84">
        <v>269</v>
      </c>
      <c r="G23" s="85">
        <v>4621.419921875</v>
      </c>
    </row>
    <row r="24" spans="1:7">
      <c r="A24" s="74" t="s">
        <v>6</v>
      </c>
      <c r="B24" s="74" t="s">
        <v>0</v>
      </c>
      <c r="C24" s="74" t="s">
        <v>21</v>
      </c>
      <c r="D24" s="74" t="s">
        <v>116</v>
      </c>
      <c r="E24" s="74" t="s">
        <v>26</v>
      </c>
      <c r="F24" s="75">
        <v>77274.2197265625</v>
      </c>
      <c r="G24" s="76">
        <v>76428.200012207031</v>
      </c>
    </row>
    <row r="25" spans="1:7">
      <c r="A25" s="74" t="s">
        <v>6</v>
      </c>
      <c r="B25" s="74" t="s">
        <v>0</v>
      </c>
      <c r="C25" s="74" t="s">
        <v>21</v>
      </c>
      <c r="D25" s="74" t="s">
        <v>116</v>
      </c>
      <c r="E25" s="74" t="s">
        <v>11</v>
      </c>
      <c r="F25" s="75">
        <v>147000</v>
      </c>
      <c r="G25" s="76">
        <v>171500</v>
      </c>
    </row>
    <row r="26" spans="1:7">
      <c r="A26" s="74" t="s">
        <v>6</v>
      </c>
      <c r="B26" s="74" t="s">
        <v>0</v>
      </c>
      <c r="C26" s="74" t="s">
        <v>21</v>
      </c>
      <c r="D26" s="74" t="s">
        <v>116</v>
      </c>
      <c r="E26" s="74" t="s">
        <v>22</v>
      </c>
      <c r="F26" s="75">
        <v>24947.830078125</v>
      </c>
      <c r="G26" s="76">
        <v>812.0999755859375</v>
      </c>
    </row>
    <row r="27" spans="1:7" ht="15.75" thickBot="1">
      <c r="A27" s="80" t="s">
        <v>6</v>
      </c>
      <c r="B27" s="80" t="s">
        <v>0</v>
      </c>
      <c r="C27" s="80" t="s">
        <v>21</v>
      </c>
      <c r="D27" s="80" t="s">
        <v>116</v>
      </c>
      <c r="E27" s="80" t="s">
        <v>24</v>
      </c>
      <c r="F27" s="81">
        <v>53717.44921875</v>
      </c>
      <c r="G27" s="82">
        <v>2758361.200012207</v>
      </c>
    </row>
    <row r="28" spans="1:7" ht="15.75" thickBot="1">
      <c r="A28" s="86" t="s">
        <v>6</v>
      </c>
      <c r="B28" s="87"/>
      <c r="C28" s="87"/>
      <c r="D28" s="87"/>
      <c r="E28" s="87"/>
      <c r="F28" s="87">
        <f>SUM(F23:F27)</f>
        <v>303208.4990234375</v>
      </c>
      <c r="G28" s="88">
        <f>SUM(G23:G27)</f>
        <v>3011722.919921875</v>
      </c>
    </row>
    <row r="29" spans="1:7">
      <c r="A29" s="83" t="s">
        <v>7</v>
      </c>
      <c r="B29" s="83" t="s">
        <v>0</v>
      </c>
      <c r="C29" s="83" t="s">
        <v>21</v>
      </c>
      <c r="D29" s="83" t="s">
        <v>119</v>
      </c>
      <c r="E29" s="83" t="s">
        <v>23</v>
      </c>
      <c r="F29" s="84">
        <v>113117</v>
      </c>
      <c r="G29" s="85">
        <v>158363.796875</v>
      </c>
    </row>
    <row r="30" spans="1:7">
      <c r="A30" s="74" t="s">
        <v>7</v>
      </c>
      <c r="B30" s="74" t="s">
        <v>0</v>
      </c>
      <c r="C30" s="74" t="s">
        <v>21</v>
      </c>
      <c r="D30" s="74" t="s">
        <v>119</v>
      </c>
      <c r="E30" s="74" t="s">
        <v>26</v>
      </c>
      <c r="F30" s="75">
        <v>24990</v>
      </c>
      <c r="G30" s="76">
        <v>24990</v>
      </c>
    </row>
    <row r="31" spans="1:7" ht="15.75" thickBot="1">
      <c r="A31" s="80" t="s">
        <v>7</v>
      </c>
      <c r="B31" s="80" t="s">
        <v>0</v>
      </c>
      <c r="C31" s="80" t="s">
        <v>21</v>
      </c>
      <c r="D31" s="80" t="s">
        <v>116</v>
      </c>
      <c r="E31" s="80" t="s">
        <v>4</v>
      </c>
      <c r="F31" s="81">
        <v>826</v>
      </c>
      <c r="G31" s="82">
        <v>4696.699951171875</v>
      </c>
    </row>
    <row r="32" spans="1:7" ht="15.75" thickBot="1">
      <c r="A32" s="86" t="s">
        <v>7</v>
      </c>
      <c r="B32" s="87"/>
      <c r="C32" s="87"/>
      <c r="D32" s="87"/>
      <c r="E32" s="87"/>
      <c r="F32" s="87">
        <f>SUM(F29:F31)</f>
        <v>138933</v>
      </c>
      <c r="G32" s="88">
        <f>SUM(G29:G31)</f>
        <v>188050.49682617187</v>
      </c>
    </row>
    <row r="33" spans="1:7">
      <c r="A33" s="83" t="s">
        <v>55</v>
      </c>
      <c r="B33" s="83" t="s">
        <v>0</v>
      </c>
      <c r="C33" s="83" t="s">
        <v>21</v>
      </c>
      <c r="D33" s="83" t="s">
        <v>116</v>
      </c>
      <c r="E33" s="83" t="s">
        <v>22</v>
      </c>
      <c r="F33" s="84">
        <v>225470.81640625</v>
      </c>
      <c r="G33" s="85">
        <v>33575.450073242188</v>
      </c>
    </row>
    <row r="34" spans="1:7">
      <c r="A34" s="74" t="s">
        <v>55</v>
      </c>
      <c r="B34" s="74" t="s">
        <v>0</v>
      </c>
      <c r="C34" s="74" t="s">
        <v>21</v>
      </c>
      <c r="D34" s="74" t="s">
        <v>116</v>
      </c>
      <c r="E34" s="74" t="s">
        <v>11</v>
      </c>
      <c r="F34" s="75">
        <v>26500</v>
      </c>
      <c r="G34" s="76">
        <v>33920</v>
      </c>
    </row>
    <row r="35" spans="1:7">
      <c r="A35" s="74" t="s">
        <v>55</v>
      </c>
      <c r="B35" s="74" t="s">
        <v>0</v>
      </c>
      <c r="C35" s="74" t="s">
        <v>21</v>
      </c>
      <c r="D35" s="74" t="s">
        <v>116</v>
      </c>
      <c r="E35" s="74" t="s">
        <v>49</v>
      </c>
      <c r="F35" s="75">
        <v>9.9799995422363281</v>
      </c>
      <c r="G35" s="76">
        <v>34</v>
      </c>
    </row>
    <row r="36" spans="1:7">
      <c r="A36" s="74" t="s">
        <v>55</v>
      </c>
      <c r="B36" s="74" t="s">
        <v>0</v>
      </c>
      <c r="C36" s="74" t="s">
        <v>21</v>
      </c>
      <c r="D36" s="74" t="s">
        <v>116</v>
      </c>
      <c r="E36" s="74" t="s">
        <v>24</v>
      </c>
      <c r="F36" s="75">
        <v>100565.361328125</v>
      </c>
      <c r="G36" s="76">
        <v>55706.01953125</v>
      </c>
    </row>
    <row r="37" spans="1:7">
      <c r="A37" s="74" t="s">
        <v>55</v>
      </c>
      <c r="B37" s="74" t="s">
        <v>0</v>
      </c>
      <c r="C37" s="74" t="s">
        <v>21</v>
      </c>
      <c r="D37" s="74" t="s">
        <v>116</v>
      </c>
      <c r="E37" s="74" t="s">
        <v>23</v>
      </c>
      <c r="F37" s="75">
        <v>90189</v>
      </c>
      <c r="G37" s="76">
        <v>126265.6015625</v>
      </c>
    </row>
    <row r="38" spans="1:7" ht="15.75" thickBot="1">
      <c r="A38" s="80" t="s">
        <v>55</v>
      </c>
      <c r="B38" s="80" t="s">
        <v>0</v>
      </c>
      <c r="C38" s="80" t="s">
        <v>21</v>
      </c>
      <c r="D38" s="80" t="s">
        <v>116</v>
      </c>
      <c r="E38" s="80" t="s">
        <v>26</v>
      </c>
      <c r="F38" s="81">
        <v>71431.41015625</v>
      </c>
      <c r="G38" s="82">
        <v>24504.429992675781</v>
      </c>
    </row>
    <row r="39" spans="1:7" ht="15.75" thickBot="1">
      <c r="A39" s="86" t="s">
        <v>55</v>
      </c>
      <c r="B39" s="87"/>
      <c r="C39" s="87"/>
      <c r="D39" s="87"/>
      <c r="E39" s="87"/>
      <c r="F39" s="87">
        <f>SUM(F33:F38)</f>
        <v>514166.56789016724</v>
      </c>
      <c r="G39" s="88">
        <f>SUM(G33:G38)</f>
        <v>274005.50115966797</v>
      </c>
    </row>
    <row r="40" spans="1:7">
      <c r="A40" s="83" t="s">
        <v>62</v>
      </c>
      <c r="B40" s="83" t="s">
        <v>0</v>
      </c>
      <c r="C40" s="83" t="s">
        <v>21</v>
      </c>
      <c r="D40" s="83" t="s">
        <v>116</v>
      </c>
      <c r="E40" s="83" t="s">
        <v>24</v>
      </c>
      <c r="F40" s="84">
        <v>164551.068359375</v>
      </c>
      <c r="G40" s="85">
        <v>590110.14990234375</v>
      </c>
    </row>
    <row r="41" spans="1:7">
      <c r="A41" s="74" t="s">
        <v>62</v>
      </c>
      <c r="B41" s="74" t="s">
        <v>0</v>
      </c>
      <c r="C41" s="74" t="s">
        <v>21</v>
      </c>
      <c r="D41" s="74" t="s">
        <v>116</v>
      </c>
      <c r="E41" s="74" t="s">
        <v>2</v>
      </c>
      <c r="F41" s="75">
        <v>25580</v>
      </c>
      <c r="G41" s="76">
        <v>25580</v>
      </c>
    </row>
    <row r="42" spans="1:7">
      <c r="A42" s="74" t="s">
        <v>62</v>
      </c>
      <c r="B42" s="74" t="s">
        <v>0</v>
      </c>
      <c r="C42" s="74" t="s">
        <v>21</v>
      </c>
      <c r="D42" s="74" t="s">
        <v>116</v>
      </c>
      <c r="E42" s="74" t="s">
        <v>22</v>
      </c>
      <c r="F42" s="75">
        <v>124242.779296875</v>
      </c>
      <c r="G42" s="76">
        <v>3853.169921875</v>
      </c>
    </row>
    <row r="43" spans="1:7">
      <c r="A43" s="74" t="s">
        <v>62</v>
      </c>
      <c r="B43" s="74" t="s">
        <v>0</v>
      </c>
      <c r="C43" s="74" t="s">
        <v>21</v>
      </c>
      <c r="D43" s="74" t="s">
        <v>116</v>
      </c>
      <c r="E43" s="74" t="s">
        <v>54</v>
      </c>
      <c r="F43" s="75">
        <v>51770</v>
      </c>
      <c r="G43" s="76">
        <v>52080</v>
      </c>
    </row>
    <row r="44" spans="1:7">
      <c r="A44" s="74" t="s">
        <v>62</v>
      </c>
      <c r="B44" s="74" t="s">
        <v>0</v>
      </c>
      <c r="C44" s="74" t="s">
        <v>21</v>
      </c>
      <c r="D44" s="74" t="s">
        <v>116</v>
      </c>
      <c r="E44" s="74" t="s">
        <v>4</v>
      </c>
      <c r="F44" s="75">
        <v>28369</v>
      </c>
      <c r="G44" s="76">
        <v>147043.52734375</v>
      </c>
    </row>
    <row r="45" spans="1:7">
      <c r="A45" s="74" t="s">
        <v>62</v>
      </c>
      <c r="B45" s="74" t="s">
        <v>0</v>
      </c>
      <c r="C45" s="74" t="s">
        <v>21</v>
      </c>
      <c r="D45" s="74" t="s">
        <v>116</v>
      </c>
      <c r="E45" s="74" t="s">
        <v>11</v>
      </c>
      <c r="F45" s="75">
        <v>70000</v>
      </c>
      <c r="G45" s="76">
        <v>83300</v>
      </c>
    </row>
    <row r="46" spans="1:7">
      <c r="A46" s="74" t="s">
        <v>62</v>
      </c>
      <c r="B46" s="74" t="s">
        <v>0</v>
      </c>
      <c r="C46" s="74" t="s">
        <v>21</v>
      </c>
      <c r="D46" s="74" t="s">
        <v>116</v>
      </c>
      <c r="E46" s="74" t="s">
        <v>26</v>
      </c>
      <c r="F46" s="75">
        <v>201816.130859375</v>
      </c>
      <c r="G46" s="76">
        <v>152444.59997558594</v>
      </c>
    </row>
    <row r="47" spans="1:7">
      <c r="A47" s="74" t="s">
        <v>62</v>
      </c>
      <c r="B47" s="74" t="s">
        <v>0</v>
      </c>
      <c r="C47" s="74" t="s">
        <v>21</v>
      </c>
      <c r="D47" s="74" t="s">
        <v>116</v>
      </c>
      <c r="E47" s="74" t="s">
        <v>118</v>
      </c>
      <c r="F47" s="75">
        <v>102900</v>
      </c>
      <c r="G47" s="76">
        <v>130683</v>
      </c>
    </row>
    <row r="48" spans="1:7" ht="15.75" thickBot="1">
      <c r="A48" s="80" t="s">
        <v>62</v>
      </c>
      <c r="B48" s="80" t="s">
        <v>0</v>
      </c>
      <c r="C48" s="80" t="s">
        <v>21</v>
      </c>
      <c r="D48" s="80" t="s">
        <v>116</v>
      </c>
      <c r="E48" s="80" t="s">
        <v>117</v>
      </c>
      <c r="F48" s="81">
        <v>255000</v>
      </c>
      <c r="G48" s="82">
        <v>790.5</v>
      </c>
    </row>
    <row r="49" spans="1:7" ht="15.75" thickBot="1">
      <c r="A49" s="86" t="s">
        <v>62</v>
      </c>
      <c r="B49" s="87"/>
      <c r="C49" s="87"/>
      <c r="D49" s="87"/>
      <c r="E49" s="87"/>
      <c r="F49" s="87">
        <f>SUM(F40:F48)</f>
        <v>1024228.978515625</v>
      </c>
      <c r="G49" s="88">
        <f>SUM(G40:G48)</f>
        <v>1185884.9471435547</v>
      </c>
    </row>
    <row r="50" spans="1:7">
      <c r="A50" s="83" t="s">
        <v>68</v>
      </c>
      <c r="B50" s="83" t="s">
        <v>0</v>
      </c>
      <c r="C50" s="83" t="s">
        <v>21</v>
      </c>
      <c r="D50" s="83" t="s">
        <v>116</v>
      </c>
      <c r="E50" s="83" t="s">
        <v>22</v>
      </c>
      <c r="F50" s="84">
        <v>73000</v>
      </c>
      <c r="G50" s="85">
        <v>2263</v>
      </c>
    </row>
    <row r="51" spans="1:7">
      <c r="A51" s="74" t="s">
        <v>68</v>
      </c>
      <c r="B51" s="74" t="s">
        <v>0</v>
      </c>
      <c r="C51" s="74" t="s">
        <v>21</v>
      </c>
      <c r="D51" s="74" t="s">
        <v>116</v>
      </c>
      <c r="E51" s="74" t="s">
        <v>54</v>
      </c>
      <c r="F51" s="75">
        <v>49181</v>
      </c>
      <c r="G51" s="76">
        <v>26619.849975585938</v>
      </c>
    </row>
    <row r="52" spans="1:7">
      <c r="A52" s="74" t="s">
        <v>68</v>
      </c>
      <c r="B52" s="74" t="s">
        <v>0</v>
      </c>
      <c r="C52" s="74" t="s">
        <v>21</v>
      </c>
      <c r="D52" s="74" t="s">
        <v>116</v>
      </c>
      <c r="E52" s="74" t="s">
        <v>4</v>
      </c>
      <c r="F52" s="75">
        <v>25000</v>
      </c>
      <c r="G52" s="76">
        <v>775</v>
      </c>
    </row>
    <row r="53" spans="1:7">
      <c r="A53" s="74" t="s">
        <v>68</v>
      </c>
      <c r="B53" s="74" t="s">
        <v>0</v>
      </c>
      <c r="C53" s="74" t="s">
        <v>21</v>
      </c>
      <c r="D53" s="74" t="s">
        <v>116</v>
      </c>
      <c r="E53" s="74" t="s">
        <v>11</v>
      </c>
      <c r="F53" s="75">
        <v>50000</v>
      </c>
      <c r="G53" s="76">
        <v>75000</v>
      </c>
    </row>
    <row r="54" spans="1:7">
      <c r="A54" s="74" t="s">
        <v>68</v>
      </c>
      <c r="B54" s="74" t="s">
        <v>0</v>
      </c>
      <c r="C54" s="74" t="s">
        <v>21</v>
      </c>
      <c r="D54" s="74" t="s">
        <v>116</v>
      </c>
      <c r="E54" s="74" t="s">
        <v>26</v>
      </c>
      <c r="F54" s="75">
        <v>150041.380859375</v>
      </c>
      <c r="G54" s="76">
        <v>78389</v>
      </c>
    </row>
    <row r="55" spans="1:7">
      <c r="A55" s="74" t="s">
        <v>68</v>
      </c>
      <c r="B55" s="74" t="s">
        <v>0</v>
      </c>
      <c r="C55" s="74" t="s">
        <v>21</v>
      </c>
      <c r="D55" s="74" t="s">
        <v>116</v>
      </c>
      <c r="E55" s="74" t="s">
        <v>23</v>
      </c>
      <c r="F55" s="75">
        <v>99208</v>
      </c>
      <c r="G55" s="76">
        <v>138891.203125</v>
      </c>
    </row>
    <row r="56" spans="1:7" ht="15.75" thickBot="1">
      <c r="A56" s="80" t="s">
        <v>68</v>
      </c>
      <c r="B56" s="80" t="s">
        <v>0</v>
      </c>
      <c r="C56" s="80" t="s">
        <v>21</v>
      </c>
      <c r="D56" s="80" t="s">
        <v>116</v>
      </c>
      <c r="E56" s="80" t="s">
        <v>24</v>
      </c>
      <c r="F56" s="81">
        <v>236000.6015625</v>
      </c>
      <c r="G56" s="82">
        <v>44374.7001953125</v>
      </c>
    </row>
    <row r="57" spans="1:7" ht="15.75" thickBot="1">
      <c r="A57" s="86" t="s">
        <v>68</v>
      </c>
      <c r="B57" s="87"/>
      <c r="C57" s="87"/>
      <c r="D57" s="87"/>
      <c r="E57" s="87"/>
      <c r="F57" s="87">
        <f>SUM(F50:F56)</f>
        <v>682430.982421875</v>
      </c>
      <c r="G57" s="88">
        <f>SUM(G50:G56)</f>
        <v>366312.75329589844</v>
      </c>
    </row>
    <row r="58" spans="1:7">
      <c r="A58" s="83" t="s">
        <v>70</v>
      </c>
      <c r="B58" s="83" t="s">
        <v>0</v>
      </c>
      <c r="C58" s="83" t="s">
        <v>21</v>
      </c>
      <c r="D58" s="83" t="s">
        <v>116</v>
      </c>
      <c r="E58" s="83" t="s">
        <v>23</v>
      </c>
      <c r="F58" s="84">
        <v>93660</v>
      </c>
      <c r="G58" s="85">
        <v>131124</v>
      </c>
    </row>
    <row r="59" spans="1:7">
      <c r="A59" s="74" t="s">
        <v>70</v>
      </c>
      <c r="B59" s="74" t="s">
        <v>0</v>
      </c>
      <c r="C59" s="74" t="s">
        <v>21</v>
      </c>
      <c r="D59" s="74" t="s">
        <v>116</v>
      </c>
      <c r="E59" s="74" t="s">
        <v>22</v>
      </c>
      <c r="F59" s="75">
        <v>47350</v>
      </c>
      <c r="G59" s="76">
        <v>52085</v>
      </c>
    </row>
    <row r="60" spans="1:7">
      <c r="A60" s="74" t="s">
        <v>70</v>
      </c>
      <c r="B60" s="74" t="s">
        <v>0</v>
      </c>
      <c r="C60" s="74" t="s">
        <v>21</v>
      </c>
      <c r="D60" s="74" t="s">
        <v>116</v>
      </c>
      <c r="E60" s="74" t="s">
        <v>54</v>
      </c>
      <c r="F60" s="75">
        <v>76592.1015625</v>
      </c>
      <c r="G60" s="76">
        <v>52475</v>
      </c>
    </row>
    <row r="61" spans="1:7">
      <c r="A61" s="74" t="s">
        <v>70</v>
      </c>
      <c r="B61" s="74" t="s">
        <v>0</v>
      </c>
      <c r="C61" s="74" t="s">
        <v>21</v>
      </c>
      <c r="D61" s="74" t="s">
        <v>116</v>
      </c>
      <c r="E61" s="74" t="s">
        <v>11</v>
      </c>
      <c r="F61" s="75">
        <v>130000</v>
      </c>
      <c r="G61" s="76">
        <v>250000</v>
      </c>
    </row>
    <row r="62" spans="1:7">
      <c r="A62" s="74" t="s">
        <v>70</v>
      </c>
      <c r="B62" s="74" t="s">
        <v>0</v>
      </c>
      <c r="C62" s="74" t="s">
        <v>21</v>
      </c>
      <c r="D62" s="74" t="s">
        <v>116</v>
      </c>
      <c r="E62" s="74" t="s">
        <v>69</v>
      </c>
      <c r="F62" s="75">
        <v>82580</v>
      </c>
      <c r="G62" s="76">
        <v>108179.796875</v>
      </c>
    </row>
    <row r="63" spans="1:7" ht="15.75" thickBot="1">
      <c r="A63" s="80" t="s">
        <v>70</v>
      </c>
      <c r="B63" s="80" t="s">
        <v>0</v>
      </c>
      <c r="C63" s="80" t="s">
        <v>21</v>
      </c>
      <c r="D63" s="80" t="s">
        <v>116</v>
      </c>
      <c r="E63" s="80" t="s">
        <v>26</v>
      </c>
      <c r="F63" s="81">
        <v>179165.830078125</v>
      </c>
      <c r="G63" s="82">
        <v>130993</v>
      </c>
    </row>
    <row r="64" spans="1:7" ht="15.75" thickBot="1">
      <c r="A64" s="86" t="s">
        <v>70</v>
      </c>
      <c r="B64" s="87"/>
      <c r="C64" s="87"/>
      <c r="D64" s="87"/>
      <c r="E64" s="87"/>
      <c r="F64" s="87">
        <f>SUM(F58:F63)</f>
        <v>609347.931640625</v>
      </c>
      <c r="G64" s="88">
        <f>SUM(G58:G63)</f>
        <v>724856.796875</v>
      </c>
    </row>
    <row r="65" spans="1:7">
      <c r="A65" s="83" t="s">
        <v>71</v>
      </c>
      <c r="B65" s="83" t="s">
        <v>0</v>
      </c>
      <c r="C65" s="83" t="s">
        <v>21</v>
      </c>
      <c r="D65" s="83" t="s">
        <v>116</v>
      </c>
      <c r="E65" s="83" t="s">
        <v>69</v>
      </c>
      <c r="F65" s="84">
        <v>44250</v>
      </c>
      <c r="G65" s="85">
        <v>64162.5</v>
      </c>
    </row>
    <row r="66" spans="1:7">
      <c r="A66" s="74" t="s">
        <v>71</v>
      </c>
      <c r="B66" s="74" t="s">
        <v>0</v>
      </c>
      <c r="C66" s="74" t="s">
        <v>21</v>
      </c>
      <c r="D66" s="74" t="s">
        <v>116</v>
      </c>
      <c r="E66" s="74" t="s">
        <v>14</v>
      </c>
      <c r="F66" s="75">
        <v>0.17000000178813934</v>
      </c>
      <c r="G66" s="76">
        <v>1.5</v>
      </c>
    </row>
    <row r="67" spans="1:7">
      <c r="A67" s="74" t="s">
        <v>71</v>
      </c>
      <c r="B67" s="74" t="s">
        <v>0</v>
      </c>
      <c r="C67" s="74" t="s">
        <v>21</v>
      </c>
      <c r="D67" s="74" t="s">
        <v>116</v>
      </c>
      <c r="E67" s="74" t="s">
        <v>23</v>
      </c>
      <c r="F67" s="75">
        <v>100652</v>
      </c>
      <c r="G67" s="76">
        <v>224912.796875</v>
      </c>
    </row>
    <row r="68" spans="1:7">
      <c r="A68" s="74" t="s">
        <v>71</v>
      </c>
      <c r="B68" s="74" t="s">
        <v>0</v>
      </c>
      <c r="C68" s="74" t="s">
        <v>21</v>
      </c>
      <c r="D68" s="74" t="s">
        <v>116</v>
      </c>
      <c r="E68" s="74" t="s">
        <v>26</v>
      </c>
      <c r="F68" s="75">
        <v>97830</v>
      </c>
      <c r="G68" s="76">
        <v>74574</v>
      </c>
    </row>
    <row r="69" spans="1:7">
      <c r="A69" s="74" t="s">
        <v>71</v>
      </c>
      <c r="B69" s="74" t="s">
        <v>0</v>
      </c>
      <c r="C69" s="74" t="s">
        <v>21</v>
      </c>
      <c r="D69" s="74" t="s">
        <v>116</v>
      </c>
      <c r="E69" s="74" t="s">
        <v>120</v>
      </c>
      <c r="F69" s="75">
        <v>133610</v>
      </c>
      <c r="G69" s="76">
        <v>184915.5</v>
      </c>
    </row>
    <row r="70" spans="1:7">
      <c r="A70" s="74" t="s">
        <v>71</v>
      </c>
      <c r="B70" s="74" t="s">
        <v>0</v>
      </c>
      <c r="C70" s="74" t="s">
        <v>21</v>
      </c>
      <c r="D70" s="74" t="s">
        <v>116</v>
      </c>
      <c r="E70" s="74" t="s">
        <v>20</v>
      </c>
      <c r="F70" s="75">
        <v>25000</v>
      </c>
      <c r="G70" s="76">
        <v>775</v>
      </c>
    </row>
    <row r="71" spans="1:7">
      <c r="A71" s="74" t="s">
        <v>71</v>
      </c>
      <c r="B71" s="74" t="s">
        <v>0</v>
      </c>
      <c r="C71" s="74" t="s">
        <v>21</v>
      </c>
      <c r="D71" s="74" t="s">
        <v>116</v>
      </c>
      <c r="E71" s="74" t="s">
        <v>22</v>
      </c>
      <c r="F71" s="75">
        <v>27000</v>
      </c>
      <c r="G71" s="76">
        <v>27000</v>
      </c>
    </row>
    <row r="72" spans="1:7">
      <c r="A72" s="74" t="s">
        <v>71</v>
      </c>
      <c r="B72" s="74" t="s">
        <v>0</v>
      </c>
      <c r="C72" s="74" t="s">
        <v>21</v>
      </c>
      <c r="D72" s="74" t="s">
        <v>116</v>
      </c>
      <c r="E72" s="74" t="s">
        <v>2</v>
      </c>
      <c r="F72" s="75">
        <v>75000</v>
      </c>
      <c r="G72" s="76">
        <v>108750</v>
      </c>
    </row>
    <row r="73" spans="1:7">
      <c r="A73" s="74" t="s">
        <v>71</v>
      </c>
      <c r="B73" s="74" t="s">
        <v>0</v>
      </c>
      <c r="C73" s="74" t="s">
        <v>21</v>
      </c>
      <c r="D73" s="74" t="s">
        <v>116</v>
      </c>
      <c r="E73" s="74" t="s">
        <v>24</v>
      </c>
      <c r="F73" s="75">
        <v>400238.84375</v>
      </c>
      <c r="G73" s="76">
        <v>371843.59912109375</v>
      </c>
    </row>
    <row r="74" spans="1:7">
      <c r="A74" s="74" t="s">
        <v>71</v>
      </c>
      <c r="B74" s="74" t="s">
        <v>17</v>
      </c>
      <c r="C74" s="74" t="s">
        <v>21</v>
      </c>
      <c r="D74" s="74" t="s">
        <v>116</v>
      </c>
      <c r="E74" s="74" t="s">
        <v>59</v>
      </c>
      <c r="F74" s="75">
        <v>6000</v>
      </c>
      <c r="G74" s="76">
        <v>6000</v>
      </c>
    </row>
    <row r="75" spans="1:7" ht="15.75" thickBot="1">
      <c r="A75" s="80" t="s">
        <v>71</v>
      </c>
      <c r="B75" s="80" t="s">
        <v>0</v>
      </c>
      <c r="C75" s="80" t="s">
        <v>21</v>
      </c>
      <c r="D75" s="80" t="s">
        <v>116</v>
      </c>
      <c r="E75" s="80" t="s">
        <v>11</v>
      </c>
      <c r="F75" s="81">
        <v>75000</v>
      </c>
      <c r="G75" s="82">
        <v>108750</v>
      </c>
    </row>
    <row r="76" spans="1:7" ht="15.75" thickBot="1">
      <c r="A76" s="86" t="s">
        <v>71</v>
      </c>
      <c r="B76" s="87"/>
      <c r="C76" s="87"/>
      <c r="D76" s="87"/>
      <c r="E76" s="87"/>
      <c r="F76" s="87">
        <f>SUM(F65:F75)</f>
        <v>984581.01375000179</v>
      </c>
      <c r="G76" s="88">
        <f>SUM(G65:G75)</f>
        <v>1171684.8959960938</v>
      </c>
    </row>
    <row r="77" spans="1:7">
      <c r="A77" s="83" t="s">
        <v>79</v>
      </c>
      <c r="B77" s="83" t="s">
        <v>0</v>
      </c>
      <c r="C77" s="83" t="s">
        <v>21</v>
      </c>
      <c r="D77" s="83" t="s">
        <v>116</v>
      </c>
      <c r="E77" s="83" t="s">
        <v>22</v>
      </c>
      <c r="F77" s="84">
        <v>51000</v>
      </c>
      <c r="G77" s="85">
        <v>57000</v>
      </c>
    </row>
    <row r="78" spans="1:7">
      <c r="A78" s="74" t="s">
        <v>79</v>
      </c>
      <c r="B78" s="74" t="s">
        <v>0</v>
      </c>
      <c r="C78" s="74" t="s">
        <v>21</v>
      </c>
      <c r="D78" s="74" t="s">
        <v>116</v>
      </c>
      <c r="E78" s="74" t="s">
        <v>69</v>
      </c>
      <c r="F78" s="75">
        <v>83700</v>
      </c>
      <c r="G78" s="76">
        <v>121365</v>
      </c>
    </row>
    <row r="79" spans="1:7">
      <c r="A79" s="74" t="s">
        <v>79</v>
      </c>
      <c r="B79" s="74" t="s">
        <v>0</v>
      </c>
      <c r="C79" s="74" t="s">
        <v>21</v>
      </c>
      <c r="D79" s="74" t="s">
        <v>116</v>
      </c>
      <c r="E79" s="74" t="s">
        <v>11</v>
      </c>
      <c r="F79" s="75">
        <v>175000</v>
      </c>
      <c r="G79" s="76">
        <v>253750</v>
      </c>
    </row>
    <row r="80" spans="1:7">
      <c r="A80" s="74" t="s">
        <v>79</v>
      </c>
      <c r="B80" s="74" t="s">
        <v>0</v>
      </c>
      <c r="C80" s="74" t="s">
        <v>21</v>
      </c>
      <c r="D80" s="74" t="s">
        <v>116</v>
      </c>
      <c r="E80" s="74" t="s">
        <v>26</v>
      </c>
      <c r="F80" s="75">
        <v>74810</v>
      </c>
      <c r="G80" s="76">
        <v>50585</v>
      </c>
    </row>
    <row r="81" spans="1:7">
      <c r="A81" s="74" t="s">
        <v>79</v>
      </c>
      <c r="B81" s="74" t="s">
        <v>0</v>
      </c>
      <c r="C81" s="74" t="s">
        <v>21</v>
      </c>
      <c r="D81" s="74" t="s">
        <v>116</v>
      </c>
      <c r="E81" s="74" t="s">
        <v>24</v>
      </c>
      <c r="F81" s="75">
        <v>45359.6796875</v>
      </c>
      <c r="G81" s="76">
        <v>80000</v>
      </c>
    </row>
    <row r="82" spans="1:7">
      <c r="A82" s="74" t="s">
        <v>79</v>
      </c>
      <c r="B82" s="74" t="s">
        <v>0</v>
      </c>
      <c r="C82" s="74" t="s">
        <v>21</v>
      </c>
      <c r="D82" s="74" t="s">
        <v>116</v>
      </c>
      <c r="E82" s="74" t="s">
        <v>14</v>
      </c>
      <c r="F82" s="75">
        <v>19958.259765625</v>
      </c>
      <c r="G82" s="76">
        <v>28000</v>
      </c>
    </row>
    <row r="83" spans="1:7" ht="15.75" thickBot="1">
      <c r="A83" s="77" t="s">
        <v>79</v>
      </c>
      <c r="B83" s="77" t="s">
        <v>0</v>
      </c>
      <c r="C83" s="77" t="s">
        <v>21</v>
      </c>
      <c r="D83" s="77" t="s">
        <v>116</v>
      </c>
      <c r="E83" s="77" t="s">
        <v>23</v>
      </c>
      <c r="F83" s="78">
        <v>96773</v>
      </c>
      <c r="G83" s="79">
        <v>135482.203125</v>
      </c>
    </row>
    <row r="84" spans="1:7" ht="15.75" thickBot="1">
      <c r="A84" s="24" t="s">
        <v>79</v>
      </c>
      <c r="B84" s="26"/>
      <c r="C84" s="26"/>
      <c r="D84" s="26"/>
      <c r="E84" s="26"/>
      <c r="F84" s="26">
        <f>SUM(F77:F83)</f>
        <v>546600.939453125</v>
      </c>
      <c r="G84" s="25">
        <f>SUM(G77:G83)</f>
        <v>726182.203125</v>
      </c>
    </row>
    <row r="85" spans="1:7">
      <c r="A85" s="74" t="s">
        <v>251</v>
      </c>
      <c r="B85" s="74" t="s">
        <v>0</v>
      </c>
      <c r="C85" s="74" t="s">
        <v>21</v>
      </c>
      <c r="D85" s="74" t="s">
        <v>116</v>
      </c>
      <c r="E85" s="74" t="s">
        <v>259</v>
      </c>
      <c r="F85" s="75">
        <v>88200</v>
      </c>
      <c r="G85" s="76">
        <v>129216</v>
      </c>
    </row>
    <row r="86" spans="1:7">
      <c r="A86" s="74" t="s">
        <v>251</v>
      </c>
      <c r="B86" s="74" t="s">
        <v>0</v>
      </c>
      <c r="C86" s="74" t="s">
        <v>21</v>
      </c>
      <c r="D86" s="74" t="s">
        <v>116</v>
      </c>
      <c r="E86" s="74" t="s">
        <v>24</v>
      </c>
      <c r="F86" s="75">
        <v>53250</v>
      </c>
      <c r="G86" s="76">
        <v>53250</v>
      </c>
    </row>
    <row r="87" spans="1:7">
      <c r="A87" s="74" t="s">
        <v>251</v>
      </c>
      <c r="B87" s="74" t="s">
        <v>0</v>
      </c>
      <c r="C87" s="74" t="s">
        <v>21</v>
      </c>
      <c r="D87" s="74" t="s">
        <v>116</v>
      </c>
      <c r="E87" s="74" t="s">
        <v>4</v>
      </c>
      <c r="F87" s="75">
        <v>665.989990234375</v>
      </c>
      <c r="G87" s="76">
        <v>13588.900390625</v>
      </c>
    </row>
    <row r="88" spans="1:7">
      <c r="A88" s="74" t="s">
        <v>251</v>
      </c>
      <c r="B88" s="74" t="s">
        <v>0</v>
      </c>
      <c r="C88" s="74" t="s">
        <v>21</v>
      </c>
      <c r="D88" s="74" t="s">
        <v>116</v>
      </c>
      <c r="E88" s="74" t="s">
        <v>11</v>
      </c>
      <c r="F88" s="75">
        <v>175000</v>
      </c>
      <c r="G88" s="76">
        <v>255000</v>
      </c>
    </row>
    <row r="89" spans="1:7">
      <c r="A89" s="74" t="s">
        <v>251</v>
      </c>
      <c r="B89" s="74" t="s">
        <v>0</v>
      </c>
      <c r="C89" s="74" t="s">
        <v>21</v>
      </c>
      <c r="D89" s="74" t="s">
        <v>116</v>
      </c>
      <c r="E89" s="74" t="s">
        <v>26</v>
      </c>
      <c r="F89" s="75">
        <v>52060</v>
      </c>
      <c r="G89" s="76">
        <v>52060</v>
      </c>
    </row>
    <row r="90" spans="1:7">
      <c r="A90" s="74" t="s">
        <v>251</v>
      </c>
      <c r="B90" s="74" t="s">
        <v>0</v>
      </c>
      <c r="C90" s="74" t="s">
        <v>21</v>
      </c>
      <c r="D90" s="74" t="s">
        <v>116</v>
      </c>
      <c r="E90" s="74" t="s">
        <v>69</v>
      </c>
      <c r="F90" s="75">
        <v>59360</v>
      </c>
      <c r="G90" s="76">
        <v>78954.1015625</v>
      </c>
    </row>
    <row r="91" spans="1:7">
      <c r="A91" s="74" t="s">
        <v>251</v>
      </c>
      <c r="B91" s="74" t="s">
        <v>0</v>
      </c>
      <c r="C91" s="74" t="s">
        <v>21</v>
      </c>
      <c r="D91" s="74" t="s">
        <v>116</v>
      </c>
      <c r="E91" s="74" t="s">
        <v>23</v>
      </c>
      <c r="F91" s="75">
        <v>139838</v>
      </c>
      <c r="G91" s="76">
        <v>195773.203125</v>
      </c>
    </row>
    <row r="92" spans="1:7" ht="15.75" thickBot="1">
      <c r="A92" s="24" t="s">
        <v>251</v>
      </c>
      <c r="B92" s="26"/>
      <c r="C92" s="26"/>
      <c r="D92" s="26"/>
      <c r="E92" s="26"/>
      <c r="F92" s="26">
        <f>SUM(F85:F91)</f>
        <v>568373.98999023437</v>
      </c>
      <c r="G92" s="25">
        <f>SUM(G85:G91)</f>
        <v>777842.205078125</v>
      </c>
    </row>
    <row r="93" spans="1:7" ht="16.5" thickBot="1">
      <c r="A93" s="69" t="s">
        <v>8</v>
      </c>
      <c r="B93" s="69"/>
      <c r="C93" s="69"/>
      <c r="D93" s="69"/>
      <c r="E93" s="69"/>
      <c r="F93" s="69">
        <f>SUM(F92,F84,F76,F64,F57,F49,F39,F32,F28,F22)</f>
        <v>6164421.4222163409</v>
      </c>
      <c r="G93" s="70">
        <f>SUM(G92,G84,G76,G64,G57,G49,G39,G32,G28,G22)</f>
        <v>8949210.0579223633</v>
      </c>
    </row>
  </sheetData>
  <sortState ref="A12:H75">
    <sortCondition ref="D12:D75"/>
  </sortState>
  <mergeCells count="5">
    <mergeCell ref="A6:G6"/>
    <mergeCell ref="A7:G7"/>
    <mergeCell ref="A8:G8"/>
    <mergeCell ref="A9:G9"/>
    <mergeCell ref="A10:G10"/>
  </mergeCells>
  <printOptions horizontalCentered="1"/>
  <pageMargins left="0.41" right="0.46" top="0.74803149606299202" bottom="0.74803149606299202" header="0.31496062992126" footer="0.31496062992126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4"/>
  <sheetViews>
    <sheetView topLeftCell="A29" workbookViewId="0">
      <selection activeCell="A35" sqref="A35:G49"/>
    </sheetView>
  </sheetViews>
  <sheetFormatPr baseColWidth="10" defaultColWidth="24.5703125" defaultRowHeight="15"/>
  <cols>
    <col min="1" max="2" width="11.42578125" bestFit="1" customWidth="1"/>
    <col min="3" max="3" width="12" bestFit="1" customWidth="1"/>
    <col min="4" max="5" width="18.7109375" bestFit="1" customWidth="1"/>
    <col min="6" max="6" width="11.5703125" style="6" bestFit="1" customWidth="1"/>
    <col min="7" max="7" width="14.42578125" style="1" bestFit="1" customWidth="1"/>
  </cols>
  <sheetData>
    <row r="1" spans="1:7">
      <c r="A1" s="14"/>
    </row>
    <row r="6" spans="1:7">
      <c r="A6" s="125" t="s">
        <v>42</v>
      </c>
      <c r="B6" s="125"/>
      <c r="C6" s="125"/>
      <c r="D6" s="125"/>
      <c r="E6" s="125"/>
      <c r="F6" s="125"/>
      <c r="G6" s="125"/>
    </row>
    <row r="7" spans="1:7" ht="23.25">
      <c r="A7" s="126" t="s">
        <v>43</v>
      </c>
      <c r="B7" s="126"/>
      <c r="C7" s="126"/>
      <c r="D7" s="126"/>
      <c r="E7" s="126"/>
      <c r="F7" s="126"/>
      <c r="G7" s="126"/>
    </row>
    <row r="8" spans="1:7" ht="22.5">
      <c r="A8" s="127" t="s">
        <v>44</v>
      </c>
      <c r="B8" s="127"/>
      <c r="C8" s="127"/>
      <c r="D8" s="127"/>
      <c r="E8" s="127"/>
      <c r="F8" s="127"/>
      <c r="G8" s="127"/>
    </row>
    <row r="9" spans="1:7" ht="20.25" thickBot="1">
      <c r="A9" s="133" t="s">
        <v>45</v>
      </c>
      <c r="B9" s="133"/>
      <c r="C9" s="133"/>
      <c r="D9" s="133"/>
      <c r="E9" s="133"/>
      <c r="F9" s="133"/>
      <c r="G9" s="133"/>
    </row>
    <row r="10" spans="1:7" ht="15.75" thickBot="1">
      <c r="A10" s="129" t="s">
        <v>243</v>
      </c>
      <c r="B10" s="130"/>
      <c r="C10" s="130"/>
      <c r="D10" s="130"/>
      <c r="E10" s="130"/>
      <c r="F10" s="130"/>
      <c r="G10" s="134"/>
    </row>
    <row r="11" spans="1:7" ht="15.75" thickBot="1">
      <c r="A11" s="2" t="s">
        <v>32</v>
      </c>
      <c r="B11" s="3" t="s">
        <v>33</v>
      </c>
      <c r="C11" s="3" t="s">
        <v>34</v>
      </c>
      <c r="D11" s="3" t="s">
        <v>41</v>
      </c>
      <c r="E11" s="3" t="s">
        <v>97</v>
      </c>
      <c r="F11" s="5" t="s">
        <v>35</v>
      </c>
      <c r="G11" s="4" t="s">
        <v>36</v>
      </c>
    </row>
    <row r="12" spans="1:7" ht="15.75" thickBot="1">
      <c r="A12" s="89" t="s">
        <v>7</v>
      </c>
      <c r="B12" s="89" t="s">
        <v>53</v>
      </c>
      <c r="C12" s="89" t="s">
        <v>28</v>
      </c>
      <c r="D12" s="89" t="s">
        <v>114</v>
      </c>
      <c r="E12" s="89" t="s">
        <v>59</v>
      </c>
      <c r="F12" s="90">
        <v>24739.169921875</v>
      </c>
      <c r="G12" s="91">
        <v>38124</v>
      </c>
    </row>
    <row r="13" spans="1:7" ht="15.75" thickBot="1">
      <c r="A13" s="33" t="s">
        <v>7</v>
      </c>
      <c r="B13" s="36"/>
      <c r="C13" s="36"/>
      <c r="D13" s="36"/>
      <c r="E13" s="36"/>
      <c r="F13" s="36">
        <f>SUM(F12)</f>
        <v>24739.169921875</v>
      </c>
      <c r="G13" s="34">
        <f>SUM(G12)</f>
        <v>38124</v>
      </c>
    </row>
    <row r="14" spans="1:7" ht="15.75" thickBot="1">
      <c r="A14" s="93" t="s">
        <v>55</v>
      </c>
      <c r="B14" s="93" t="s">
        <v>18</v>
      </c>
      <c r="C14" s="93" t="s">
        <v>28</v>
      </c>
      <c r="D14" s="93" t="s">
        <v>114</v>
      </c>
      <c r="E14" s="93" t="s">
        <v>59</v>
      </c>
      <c r="F14" s="94">
        <v>67001.689453125</v>
      </c>
      <c r="G14" s="95">
        <v>103252.5</v>
      </c>
    </row>
    <row r="15" spans="1:7" ht="15.75" thickBot="1">
      <c r="A15" s="33" t="s">
        <v>55</v>
      </c>
      <c r="B15" s="36"/>
      <c r="C15" s="36"/>
      <c r="D15" s="36"/>
      <c r="E15" s="36"/>
      <c r="F15" s="36">
        <f>SUM(F14)</f>
        <v>67001.689453125</v>
      </c>
      <c r="G15" s="34">
        <f>SUM(G14)</f>
        <v>103252.5</v>
      </c>
    </row>
    <row r="16" spans="1:7" ht="15.75" thickBot="1">
      <c r="A16" s="93" t="s">
        <v>62</v>
      </c>
      <c r="B16" s="93" t="s">
        <v>27</v>
      </c>
      <c r="C16" s="93" t="s">
        <v>28</v>
      </c>
      <c r="D16" s="93" t="s">
        <v>121</v>
      </c>
      <c r="E16" s="93" t="s">
        <v>63</v>
      </c>
      <c r="F16" s="94">
        <v>5273.06005859375</v>
      </c>
      <c r="G16" s="95">
        <v>147290.015625</v>
      </c>
    </row>
    <row r="17" spans="1:7" ht="15.75" thickBot="1">
      <c r="A17" s="33" t="s">
        <v>62</v>
      </c>
      <c r="B17" s="36"/>
      <c r="C17" s="36"/>
      <c r="D17" s="36"/>
      <c r="E17" s="36"/>
      <c r="F17" s="36">
        <f>SUM(F16)</f>
        <v>5273.06005859375</v>
      </c>
      <c r="G17" s="34">
        <f>SUM(G16)</f>
        <v>147290.015625</v>
      </c>
    </row>
    <row r="18" spans="1:7">
      <c r="A18" s="92" t="s">
        <v>68</v>
      </c>
      <c r="B18" s="92" t="s">
        <v>27</v>
      </c>
      <c r="C18" s="92" t="s">
        <v>28</v>
      </c>
      <c r="D18" s="92" t="s">
        <v>112</v>
      </c>
      <c r="E18" s="92" t="s">
        <v>59</v>
      </c>
      <c r="F18" s="45">
        <v>20279.80078125</v>
      </c>
      <c r="G18" s="46">
        <v>20272.5</v>
      </c>
    </row>
    <row r="19" spans="1:7" ht="15.75" thickBot="1">
      <c r="A19" s="43" t="s">
        <v>68</v>
      </c>
      <c r="B19" s="43" t="s">
        <v>18</v>
      </c>
      <c r="C19" s="43" t="s">
        <v>28</v>
      </c>
      <c r="D19" s="43" t="s">
        <v>114</v>
      </c>
      <c r="E19" s="43" t="s">
        <v>59</v>
      </c>
      <c r="F19" s="44">
        <v>223264.62646484375</v>
      </c>
      <c r="G19" s="96">
        <v>331591.75</v>
      </c>
    </row>
    <row r="20" spans="1:7" ht="15.75" thickBot="1">
      <c r="A20" s="33" t="s">
        <v>68</v>
      </c>
      <c r="B20" s="36"/>
      <c r="C20" s="36"/>
      <c r="D20" s="36"/>
      <c r="E20" s="36"/>
      <c r="F20" s="36">
        <f>SUM(F18:F19)</f>
        <v>243544.42724609375</v>
      </c>
      <c r="G20" s="34">
        <f>SUM(G18:G19)</f>
        <v>351864.25</v>
      </c>
    </row>
    <row r="21" spans="1:7">
      <c r="A21" s="92" t="s">
        <v>70</v>
      </c>
      <c r="B21" s="92" t="s">
        <v>18</v>
      </c>
      <c r="C21" s="92" t="s">
        <v>28</v>
      </c>
      <c r="D21" s="92" t="s">
        <v>121</v>
      </c>
      <c r="E21" s="92" t="s">
        <v>63</v>
      </c>
      <c r="F21" s="45">
        <v>4682.43017578125</v>
      </c>
      <c r="G21" s="46">
        <v>12755</v>
      </c>
    </row>
    <row r="22" spans="1:7" ht="15.75" thickBot="1">
      <c r="A22" s="43" t="s">
        <v>70</v>
      </c>
      <c r="B22" s="43" t="s">
        <v>18</v>
      </c>
      <c r="C22" s="43" t="s">
        <v>28</v>
      </c>
      <c r="D22" s="43" t="s">
        <v>114</v>
      </c>
      <c r="E22" s="43" t="s">
        <v>59</v>
      </c>
      <c r="F22" s="44">
        <v>205641.56884765625</v>
      </c>
      <c r="G22" s="96">
        <v>272682.5</v>
      </c>
    </row>
    <row r="23" spans="1:7" ht="15.75" thickBot="1">
      <c r="A23" s="33" t="s">
        <v>70</v>
      </c>
      <c r="B23" s="36"/>
      <c r="C23" s="36"/>
      <c r="D23" s="36"/>
      <c r="E23" s="36"/>
      <c r="F23" s="36">
        <f>SUM(F21:F22)</f>
        <v>210323.9990234375</v>
      </c>
      <c r="G23" s="34">
        <f>SUM(G21:G22)</f>
        <v>285437.5</v>
      </c>
    </row>
    <row r="24" spans="1:7">
      <c r="A24" s="92" t="s">
        <v>71</v>
      </c>
      <c r="B24" s="92" t="s">
        <v>27</v>
      </c>
      <c r="C24" s="92" t="s">
        <v>28</v>
      </c>
      <c r="D24" s="92" t="s">
        <v>121</v>
      </c>
      <c r="E24" s="92" t="s">
        <v>63</v>
      </c>
      <c r="F24" s="45">
        <v>6253.72998046875</v>
      </c>
      <c r="G24" s="46">
        <v>16628.9609375</v>
      </c>
    </row>
    <row r="25" spans="1:7" ht="15.75" thickBot="1">
      <c r="A25" s="43" t="s">
        <v>71</v>
      </c>
      <c r="B25" s="43" t="s">
        <v>18</v>
      </c>
      <c r="C25" s="43" t="s">
        <v>28</v>
      </c>
      <c r="D25" s="43" t="s">
        <v>114</v>
      </c>
      <c r="E25" s="43" t="s">
        <v>59</v>
      </c>
      <c r="F25" s="44">
        <v>183582.93139648437</v>
      </c>
      <c r="G25" s="96">
        <v>304068.580078125</v>
      </c>
    </row>
    <row r="26" spans="1:7" ht="15.75" thickBot="1">
      <c r="A26" s="33" t="s">
        <v>71</v>
      </c>
      <c r="B26" s="36"/>
      <c r="C26" s="36"/>
      <c r="D26" s="36"/>
      <c r="E26" s="36"/>
      <c r="F26" s="36">
        <f>SUM(F24:F25)</f>
        <v>189836.66137695313</v>
      </c>
      <c r="G26" s="34">
        <f>SUM(G24:G25)</f>
        <v>320697.541015625</v>
      </c>
    </row>
    <row r="27" spans="1:7">
      <c r="A27" s="92" t="s">
        <v>79</v>
      </c>
      <c r="B27" s="92" t="s">
        <v>18</v>
      </c>
      <c r="C27" s="92" t="s">
        <v>28</v>
      </c>
      <c r="D27" s="92" t="s">
        <v>121</v>
      </c>
      <c r="E27" s="92" t="s">
        <v>63</v>
      </c>
      <c r="F27" s="45">
        <v>6441.6201171875</v>
      </c>
      <c r="G27" s="46">
        <v>17315.029296875</v>
      </c>
    </row>
    <row r="28" spans="1:7" ht="15.75" thickBot="1">
      <c r="A28" s="43" t="s">
        <v>79</v>
      </c>
      <c r="B28" s="43" t="s">
        <v>18</v>
      </c>
      <c r="C28" s="43" t="s">
        <v>28</v>
      </c>
      <c r="D28" s="43" t="s">
        <v>114</v>
      </c>
      <c r="E28" s="43" t="s">
        <v>59</v>
      </c>
      <c r="F28" s="44">
        <v>215725.640625</v>
      </c>
      <c r="G28" s="96">
        <v>324946.609375</v>
      </c>
    </row>
    <row r="29" spans="1:7" ht="15.75" thickBot="1">
      <c r="A29" s="33" t="s">
        <v>79</v>
      </c>
      <c r="B29" s="36"/>
      <c r="C29" s="36"/>
      <c r="D29" s="36"/>
      <c r="E29" s="36"/>
      <c r="F29" s="36">
        <f>SUM(F27:F28)</f>
        <v>222167.2607421875</v>
      </c>
      <c r="G29" s="34">
        <f>SUM(G27:G28)</f>
        <v>342261.638671875</v>
      </c>
    </row>
    <row r="30" spans="1:7">
      <c r="A30" s="92" t="s">
        <v>251</v>
      </c>
      <c r="B30" s="92" t="s">
        <v>18</v>
      </c>
      <c r="C30" s="92" t="s">
        <v>28</v>
      </c>
      <c r="D30" s="92" t="s">
        <v>114</v>
      </c>
      <c r="E30" s="92" t="s">
        <v>59</v>
      </c>
      <c r="F30" s="45">
        <v>19470.640625</v>
      </c>
      <c r="G30" s="46">
        <v>30515</v>
      </c>
    </row>
    <row r="31" spans="1:7">
      <c r="A31" s="92" t="s">
        <v>251</v>
      </c>
      <c r="B31" s="92" t="s">
        <v>18</v>
      </c>
      <c r="C31" s="92" t="s">
        <v>28</v>
      </c>
      <c r="D31" s="92" t="s">
        <v>121</v>
      </c>
      <c r="E31" s="92" t="s">
        <v>63</v>
      </c>
      <c r="F31" s="45">
        <v>4379.02001953125</v>
      </c>
      <c r="G31" s="46">
        <v>11723.1298828125</v>
      </c>
    </row>
    <row r="32" spans="1:7" ht="15.75" thickBot="1">
      <c r="A32" s="92" t="s">
        <v>251</v>
      </c>
      <c r="B32" s="92" t="s">
        <v>0</v>
      </c>
      <c r="C32" s="92" t="s">
        <v>28</v>
      </c>
      <c r="D32" s="92" t="s">
        <v>114</v>
      </c>
      <c r="E32" s="92" t="s">
        <v>59</v>
      </c>
      <c r="F32" s="45">
        <v>19470.640625</v>
      </c>
      <c r="G32" s="46">
        <v>30515</v>
      </c>
    </row>
    <row r="33" spans="1:7" ht="15.75" thickBot="1">
      <c r="A33" s="33" t="s">
        <v>251</v>
      </c>
      <c r="B33" s="36"/>
      <c r="C33" s="36"/>
      <c r="D33" s="36"/>
      <c r="E33" s="36"/>
      <c r="F33" s="36">
        <f>SUM(F30:F32)</f>
        <v>43320.30126953125</v>
      </c>
      <c r="G33" s="34">
        <f>SUM(G30:G32)</f>
        <v>72753.1298828125</v>
      </c>
    </row>
    <row r="34" spans="1:7" ht="16.5" thickBot="1">
      <c r="A34" s="22" t="s">
        <v>8</v>
      </c>
      <c r="B34" s="22"/>
      <c r="C34" s="22"/>
      <c r="D34" s="22"/>
      <c r="E34" s="22"/>
      <c r="F34" s="22">
        <f>SUM(F33,F29,F26,F23,F20,F17,F15,F13)</f>
        <v>1006206.5690917969</v>
      </c>
      <c r="G34" s="23">
        <f>SUM(G33,G29,G26,G23,G20,G17,G15,G13)</f>
        <v>1661680.5751953125</v>
      </c>
    </row>
  </sheetData>
  <sortState ref="A12:H22">
    <sortCondition ref="D12:D22"/>
  </sortState>
  <mergeCells count="5">
    <mergeCell ref="A6:G6"/>
    <mergeCell ref="A7:G7"/>
    <mergeCell ref="A8:G8"/>
    <mergeCell ref="A9:G9"/>
    <mergeCell ref="A10:G10"/>
  </mergeCells>
  <printOptions horizontalCentered="1"/>
  <pageMargins left="0.43" right="0.5600000000000000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 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'Pro Vet'!Títulos_a_imprimir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Estadistica-N1</cp:lastModifiedBy>
  <cp:lastPrinted>2013-12-02T18:43:50Z</cp:lastPrinted>
  <dcterms:created xsi:type="dcterms:W3CDTF">2013-05-27T12:29:06Z</dcterms:created>
  <dcterms:modified xsi:type="dcterms:W3CDTF">2013-12-02T18:45:00Z</dcterms:modified>
</cp:coreProperties>
</file>