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yddel Ramirez\Desktop\OAI2.0\SAIP\2021\11 Noviembre\"/>
    </mc:Choice>
  </mc:AlternateContent>
  <bookViews>
    <workbookView xWindow="0" yWindow="0" windowWidth="20490" windowHeight="7755" tabRatio="918" activeTab="5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r:id="rId9"/>
    <sheet name="Alimento animal" sheetId="19" r:id="rId10"/>
    <sheet name="Pro vet" sheetId="20" r:id="rId11"/>
  </sheets>
  <definedNames>
    <definedName name="_xlnm._FilterDatabase" localSheetId="9" hidden="1">'Alimento animal'!$A$11:$G$11</definedName>
    <definedName name="_xlnm._FilterDatabase" localSheetId="6" hidden="1">Embutidos!#REF!</definedName>
    <definedName name="_xlnm.Print_Titles" localSheetId="9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Embutidos!$10:$11</definedName>
    <definedName name="_xlnm.Print_Titles" localSheetId="8">Huevo!$10:$11</definedName>
    <definedName name="_xlnm.Print_Titles" localSheetId="3">Leche!$10:$11</definedName>
    <definedName name="_xlnm.Print_Titles" localSheetId="7">'Otro Origen'!$10:$11</definedName>
    <definedName name="_xlnm.Print_Titles" localSheetId="5">Pieles!$10:$11</definedName>
    <definedName name="_xlnm.Print_Titles" localSheetId="4">'Porcino Carnico'!$10:$11</definedName>
  </definedNames>
  <calcPr calcId="152511"/>
</workbook>
</file>

<file path=xl/calcChain.xml><?xml version="1.0" encoding="utf-8"?>
<calcChain xmlns="http://schemas.openxmlformats.org/spreadsheetml/2006/main">
  <c r="E41" i="20" l="1"/>
  <c r="E31" i="20"/>
  <c r="E33" i="20"/>
  <c r="E36" i="20"/>
  <c r="E38" i="20"/>
  <c r="E40" i="20"/>
  <c r="E13" i="20"/>
  <c r="G41" i="19"/>
  <c r="F41" i="19"/>
  <c r="F33" i="19"/>
  <c r="G33" i="19"/>
  <c r="F35" i="19"/>
  <c r="G35" i="19"/>
  <c r="F40" i="19"/>
  <c r="G40" i="19"/>
  <c r="G37" i="19"/>
  <c r="F37" i="19"/>
  <c r="G30" i="19"/>
  <c r="F30" i="19"/>
  <c r="G36" i="21"/>
  <c r="F36" i="21"/>
  <c r="G33" i="21"/>
  <c r="F33" i="21"/>
  <c r="G35" i="21"/>
  <c r="F35" i="21"/>
  <c r="G31" i="21"/>
  <c r="F31" i="21"/>
  <c r="G29" i="21"/>
  <c r="F29" i="21"/>
  <c r="G27" i="21"/>
  <c r="F27" i="21"/>
  <c r="G25" i="21"/>
  <c r="F25" i="21"/>
  <c r="G23" i="21"/>
  <c r="F23" i="21"/>
  <c r="G19" i="21"/>
  <c r="F19" i="21"/>
  <c r="G17" i="21"/>
  <c r="F17" i="21"/>
  <c r="G15" i="21"/>
  <c r="F15" i="21"/>
  <c r="G13" i="21"/>
  <c r="F13" i="21"/>
  <c r="F219" i="14"/>
  <c r="G219" i="14"/>
  <c r="F202" i="14"/>
  <c r="G202" i="14"/>
  <c r="F185" i="14"/>
  <c r="G185" i="14"/>
  <c r="F170" i="14"/>
  <c r="G170" i="14"/>
  <c r="F153" i="14"/>
  <c r="G153" i="14"/>
  <c r="F97" i="12"/>
  <c r="G97" i="12"/>
  <c r="F88" i="12"/>
  <c r="G88" i="12"/>
  <c r="F81" i="12"/>
  <c r="G81" i="12"/>
  <c r="F72" i="12"/>
  <c r="G72" i="12"/>
  <c r="F65" i="12"/>
  <c r="G65" i="12"/>
  <c r="F93" i="11"/>
  <c r="G93" i="11"/>
  <c r="F103" i="11"/>
  <c r="G103" i="11"/>
  <c r="F114" i="11"/>
  <c r="G114" i="11"/>
  <c r="F126" i="11"/>
  <c r="G126" i="11"/>
  <c r="F84" i="11"/>
  <c r="G84" i="11"/>
  <c r="G19" i="8"/>
  <c r="F19" i="8"/>
  <c r="G17" i="8"/>
  <c r="F17" i="8"/>
  <c r="G13" i="8"/>
  <c r="F13" i="8"/>
  <c r="F146" i="7"/>
  <c r="G146" i="7"/>
  <c r="F167" i="7"/>
  <c r="G167" i="7"/>
  <c r="F128" i="7"/>
  <c r="G128" i="7"/>
  <c r="F118" i="7"/>
  <c r="G118" i="7"/>
  <c r="F103" i="7"/>
  <c r="G103" i="7"/>
  <c r="F140" i="6"/>
  <c r="G140" i="6"/>
  <c r="F129" i="6"/>
  <c r="G129" i="6"/>
  <c r="F118" i="6"/>
  <c r="G118" i="6"/>
  <c r="F107" i="6"/>
  <c r="G107" i="6"/>
  <c r="F95" i="6"/>
  <c r="G95" i="6"/>
  <c r="F32" i="5"/>
  <c r="G32" i="5"/>
  <c r="F30" i="5"/>
  <c r="G30" i="5"/>
  <c r="F28" i="5"/>
  <c r="G28" i="5"/>
  <c r="F25" i="5"/>
  <c r="G25" i="5"/>
  <c r="F23" i="5"/>
  <c r="G23" i="5"/>
  <c r="E27" i="20"/>
  <c r="F28" i="19"/>
  <c r="G28" i="19"/>
  <c r="F132" i="14"/>
  <c r="G132" i="14"/>
  <c r="F53" i="12"/>
  <c r="G53" i="12"/>
  <c r="F73" i="11"/>
  <c r="G73" i="11"/>
  <c r="F89" i="7"/>
  <c r="G89" i="7"/>
  <c r="F83" i="6"/>
  <c r="G83" i="6"/>
  <c r="F21" i="5"/>
  <c r="G21" i="5"/>
  <c r="F26" i="19"/>
  <c r="G26" i="19"/>
  <c r="F115" i="14"/>
  <c r="G115" i="14"/>
  <c r="F49" i="12" l="1"/>
  <c r="G49" i="12"/>
  <c r="F65" i="11"/>
  <c r="G65" i="11"/>
  <c r="F79" i="7"/>
  <c r="G79" i="7"/>
  <c r="G168" i="7" s="1"/>
  <c r="F71" i="6"/>
  <c r="F141" i="6" s="1"/>
  <c r="G71" i="6"/>
  <c r="G141" i="6" s="1"/>
  <c r="E22" i="20"/>
  <c r="F23" i="19"/>
  <c r="G23" i="19"/>
  <c r="F21" i="21"/>
  <c r="G21" i="21"/>
  <c r="F96" i="14"/>
  <c r="F220" i="14" s="1"/>
  <c r="G96" i="14"/>
  <c r="F42" i="12"/>
  <c r="G42" i="12"/>
  <c r="F50" i="11"/>
  <c r="G50" i="11"/>
  <c r="G21" i="8"/>
  <c r="F21" i="8"/>
  <c r="F66" i="7"/>
  <c r="G66" i="7"/>
  <c r="F57" i="6"/>
  <c r="G57" i="6"/>
  <c r="F19" i="5"/>
  <c r="F33" i="5" s="1"/>
  <c r="G19" i="5"/>
  <c r="G33" i="5" s="1"/>
  <c r="E20" i="20"/>
  <c r="E18" i="20"/>
  <c r="E15" i="20"/>
  <c r="F16" i="19"/>
  <c r="G16" i="19"/>
  <c r="F14" i="19"/>
  <c r="G14" i="19"/>
  <c r="F60" i="14"/>
  <c r="G60" i="14"/>
  <c r="F54" i="14"/>
  <c r="G54" i="14"/>
  <c r="F27" i="14"/>
  <c r="G27" i="14"/>
  <c r="F74" i="14"/>
  <c r="G74" i="14"/>
  <c r="F33" i="12"/>
  <c r="F98" i="12" s="1"/>
  <c r="G33" i="12"/>
  <c r="F28" i="12"/>
  <c r="G28" i="12"/>
  <c r="F25" i="12"/>
  <c r="G25" i="12"/>
  <c r="G98" i="12" s="1"/>
  <c r="F17" i="12"/>
  <c r="G17" i="12"/>
  <c r="F37" i="11"/>
  <c r="F127" i="11" s="1"/>
  <c r="G37" i="11"/>
  <c r="F31" i="11"/>
  <c r="G31" i="11"/>
  <c r="F26" i="11"/>
  <c r="G26" i="11"/>
  <c r="F17" i="11"/>
  <c r="G17" i="11"/>
  <c r="F15" i="8"/>
  <c r="G15" i="8"/>
  <c r="F55" i="7"/>
  <c r="F168" i="7" s="1"/>
  <c r="G55" i="7"/>
  <c r="F41" i="7"/>
  <c r="G41" i="7"/>
  <c r="F30" i="7"/>
  <c r="G30" i="7"/>
  <c r="F20" i="7"/>
  <c r="G20" i="7"/>
  <c r="F16" i="5"/>
  <c r="G16" i="5"/>
  <c r="F14" i="5"/>
  <c r="G14" i="5"/>
  <c r="F37" i="6"/>
  <c r="G37" i="6"/>
  <c r="F22" i="6"/>
  <c r="G22" i="6"/>
  <c r="G127" i="11" l="1"/>
  <c r="G220" i="14"/>
  <c r="F36" i="8"/>
  <c r="G36" i="8"/>
  <c r="B19" i="15"/>
  <c r="C19" i="15"/>
  <c r="C21" i="15" l="1"/>
  <c r="C15" i="15"/>
  <c r="B15" i="15"/>
  <c r="C20" i="15" l="1"/>
  <c r="B20" i="15"/>
  <c r="B16" i="15"/>
  <c r="C16" i="15"/>
  <c r="B18" i="15"/>
  <c r="B17" i="15"/>
  <c r="C17" i="15"/>
  <c r="C14" i="15" l="1"/>
  <c r="B14" i="15"/>
  <c r="B13" i="15"/>
  <c r="C13" i="15"/>
  <c r="B12" i="15" l="1"/>
  <c r="B22" i="15" s="1"/>
  <c r="C12" i="15"/>
  <c r="C18" i="15" l="1"/>
  <c r="C22" i="15" s="1"/>
</calcChain>
</file>

<file path=xl/sharedStrings.xml><?xml version="1.0" encoding="utf-8"?>
<sst xmlns="http://schemas.openxmlformats.org/spreadsheetml/2006/main" count="3631" uniqueCount="171">
  <si>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</si>
  <si>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</si>
  <si>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</si>
  <si>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</si>
  <si>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</si>
  <si>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</si>
  <si>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</si>
  <si>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</si>
  <si>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</si>
  <si>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</si>
  <si>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</si>
  <si>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</si>
  <si>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</si>
  <si>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</si>
  <si>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</si>
  <si>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</si>
  <si>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</si>
  <si>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</si>
  <si>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Alimento para Animales</t>
  </si>
  <si>
    <t>Destino</t>
  </si>
  <si>
    <t>Piel</t>
  </si>
  <si>
    <t>Pais de Procedencia</t>
  </si>
  <si>
    <t>“Año de Atención Integral a la Primera Infancia”</t>
  </si>
  <si>
    <t>Huevos</t>
  </si>
  <si>
    <t>Antigua y Barbuda</t>
  </si>
  <si>
    <t>Leche con Chocolate</t>
  </si>
  <si>
    <t>Bovino</t>
  </si>
  <si>
    <t>Enero</t>
  </si>
  <si>
    <t>Santa Lucia</t>
  </si>
  <si>
    <t>Formula Infantil</t>
  </si>
  <si>
    <t>Haiti</t>
  </si>
  <si>
    <t>Leche maternizada</t>
  </si>
  <si>
    <t>Leche evaporada</t>
  </si>
  <si>
    <t>San Tomas</t>
  </si>
  <si>
    <t>San Martin</t>
  </si>
  <si>
    <t>Bonaire</t>
  </si>
  <si>
    <t>Leche entera liquida</t>
  </si>
  <si>
    <t>Puerto Rico</t>
  </si>
  <si>
    <t>Dulce de leche</t>
  </si>
  <si>
    <t>Lácteo</t>
  </si>
  <si>
    <t>Yogurt</t>
  </si>
  <si>
    <t>Helados</t>
  </si>
  <si>
    <t>Estados Unidos</t>
  </si>
  <si>
    <t>Flan</t>
  </si>
  <si>
    <t>Crema de leche</t>
  </si>
  <si>
    <t>Jamaica</t>
  </si>
  <si>
    <t>Queso</t>
  </si>
  <si>
    <t>Edam</t>
  </si>
  <si>
    <t>Queso Amarillo</t>
  </si>
  <si>
    <t>Queso de hoja</t>
  </si>
  <si>
    <t>Febrero</t>
  </si>
  <si>
    <t>Guayana Francesa</t>
  </si>
  <si>
    <t>Leche entera en polvo</t>
  </si>
  <si>
    <t>Leche UHT</t>
  </si>
  <si>
    <t>Barbados</t>
  </si>
  <si>
    <t>Holandes</t>
  </si>
  <si>
    <t>Queso Blanco</t>
  </si>
  <si>
    <t>Abril</t>
  </si>
  <si>
    <t>Cárnico</t>
  </si>
  <si>
    <t>Cortes</t>
  </si>
  <si>
    <t>El Salvador</t>
  </si>
  <si>
    <t>Cortes especiales</t>
  </si>
  <si>
    <t>Aruba</t>
  </si>
  <si>
    <t>Francia</t>
  </si>
  <si>
    <t>Guyana</t>
  </si>
  <si>
    <t>Bermudas</t>
  </si>
  <si>
    <t>Bahamas</t>
  </si>
  <si>
    <t>Marzo</t>
  </si>
  <si>
    <t>Leche Modificada</t>
  </si>
  <si>
    <t>Granada</t>
  </si>
  <si>
    <t>Porcino</t>
  </si>
  <si>
    <t>Pierna</t>
  </si>
  <si>
    <t>Mexico</t>
  </si>
  <si>
    <t>Curtidas o curadas</t>
  </si>
  <si>
    <t>Piel Animal</t>
  </si>
  <si>
    <t>Turquia</t>
  </si>
  <si>
    <t>China</t>
  </si>
  <si>
    <t>Semicurtidas o semicuradas</t>
  </si>
  <si>
    <t>Croasia</t>
  </si>
  <si>
    <t>Caprino</t>
  </si>
  <si>
    <t>España</t>
  </si>
  <si>
    <t>Italia</t>
  </si>
  <si>
    <t>Embutidos Variados</t>
  </si>
  <si>
    <t>Jamon</t>
  </si>
  <si>
    <t>Cuba</t>
  </si>
  <si>
    <t>Salchichas</t>
  </si>
  <si>
    <t>Salami</t>
  </si>
  <si>
    <t>Caldo de pollo</t>
  </si>
  <si>
    <t>Otro Tipo</t>
  </si>
  <si>
    <t>Sazones</t>
  </si>
  <si>
    <t>Trinidad &amp; Tobago</t>
  </si>
  <si>
    <t>Sopa</t>
  </si>
  <si>
    <t>Surinam</t>
  </si>
  <si>
    <t>Cubitos de pollo</t>
  </si>
  <si>
    <t>Caldo de jamon</t>
  </si>
  <si>
    <t>Mortadela</t>
  </si>
  <si>
    <t>Curazao</t>
  </si>
  <si>
    <t>Mayonesa</t>
  </si>
  <si>
    <t>Caldo de Chorizo</t>
  </si>
  <si>
    <t>Honduras</t>
  </si>
  <si>
    <t>Bebida nutritiva</t>
  </si>
  <si>
    <t>Argentina</t>
  </si>
  <si>
    <t>Alimento para cerdo</t>
  </si>
  <si>
    <t>Alimento Animal</t>
  </si>
  <si>
    <t>Otro origen</t>
  </si>
  <si>
    <t>Harina de Soya</t>
  </si>
  <si>
    <t>Base Alimento Animal</t>
  </si>
  <si>
    <t>Origen Vegetal</t>
  </si>
  <si>
    <t>PVET</t>
  </si>
  <si>
    <t>africa</t>
  </si>
  <si>
    <t>Mayo</t>
  </si>
  <si>
    <t/>
  </si>
  <si>
    <t>Guadalupe</t>
  </si>
  <si>
    <t>Queso maduro</t>
  </si>
  <si>
    <t>Chuleta</t>
  </si>
  <si>
    <t>Indonesia</t>
  </si>
  <si>
    <t>Preparacion Alimenticia</t>
  </si>
  <si>
    <t>Polonia</t>
  </si>
  <si>
    <t>Pollo</t>
  </si>
  <si>
    <t>Huevo</t>
  </si>
  <si>
    <t>Huevos Fértiles</t>
  </si>
  <si>
    <t>Venezuela</t>
  </si>
  <si>
    <t>Otra Especie</t>
  </si>
  <si>
    <t>Alimento para camarones</t>
  </si>
  <si>
    <t>Panama</t>
  </si>
  <si>
    <t>Junio</t>
  </si>
  <si>
    <t>Cheddar</t>
  </si>
  <si>
    <t>Dominica</t>
  </si>
  <si>
    <t>Grecia</t>
  </si>
  <si>
    <t>cun</t>
  </si>
  <si>
    <t>Alimento para perros</t>
  </si>
  <si>
    <t>Julio</t>
  </si>
  <si>
    <t>Costa Rica</t>
  </si>
  <si>
    <t>Agosto</t>
  </si>
  <si>
    <t>Septiembre</t>
  </si>
  <si>
    <t>vicera</t>
  </si>
  <si>
    <t>Vietnam</t>
  </si>
  <si>
    <t>Octubre</t>
  </si>
  <si>
    <t>Bola</t>
  </si>
  <si>
    <t>Guatemala</t>
  </si>
  <si>
    <t>Noviembre</t>
  </si>
  <si>
    <t>Diciembre</t>
  </si>
  <si>
    <t>Crema</t>
  </si>
  <si>
    <t>Queso fresco</t>
  </si>
  <si>
    <t>San Cristobal-Nevis (St. Kitts)</t>
  </si>
  <si>
    <t>Islas Turcas y Caicos</t>
  </si>
  <si>
    <t>Colombia</t>
  </si>
  <si>
    <t>Alemania</t>
  </si>
  <si>
    <t>India</t>
  </si>
  <si>
    <t>Brasil</t>
  </si>
  <si>
    <t>Canada</t>
  </si>
  <si>
    <t>Filipinas</t>
  </si>
  <si>
    <t>Inglaterra</t>
  </si>
  <si>
    <t>Pavo</t>
  </si>
  <si>
    <t>Cubitos de ajo</t>
  </si>
  <si>
    <t>Dulce de Ajonjoli</t>
  </si>
  <si>
    <t>Ponche</t>
  </si>
  <si>
    <t>Bolivia</t>
  </si>
  <si>
    <t>Ghana</t>
  </si>
  <si>
    <t>octubre</t>
  </si>
  <si>
    <t>Consolidado de Exportaciones de Productos veterinarios del Año 2016</t>
  </si>
  <si>
    <t>Consolidado de Exportaciones de Alimento para animales del Año 2016</t>
  </si>
  <si>
    <t>Consolidado de Importaciones de Huevos del Año 2016</t>
  </si>
  <si>
    <t>Consolidado de Exportaciones de Mercancia de Otro Origen del Año 2016</t>
  </si>
  <si>
    <t>Consolidado de Exportaciones de Embutidos del Año 2016</t>
  </si>
  <si>
    <t>Consolidado de Exportaciones de Pieles del Año 2016</t>
  </si>
  <si>
    <t>Consolidado General de Exportaciones del Año 2016</t>
  </si>
  <si>
    <t>Consolidado de Exportaciones de Carne de Res del Año 2016</t>
  </si>
  <si>
    <t>Consolidado de Exportaciones de Lacteo del Año 2016</t>
  </si>
  <si>
    <t>Consolidado de Exportaciones de Leche del Año 2016</t>
  </si>
  <si>
    <t>Consolidado de Exportaciones de Carne de Cerdo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</si>
</sst>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6" fillId="0" borderId="0" xfId="0" applyFont="1" applyAlignment="1">
      <alignment horizontal="center"/>
    </xf>
    <xf numFmtId="43" fontId="4" fillId="0" borderId="6" xfId="1" applyNumberFormat="1" applyFont="1" applyBorder="1"/>
    <xf numFmtId="43" fontId="4" fillId="0" borderId="5" xfId="1" applyNumberFormat="1" applyFont="1" applyBorder="1"/>
    <xf numFmtId="43" fontId="7" fillId="4" borderId="8" xfId="1" applyNumberFormat="1" applyFont="1" applyFill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4" xfId="2" applyFont="1" applyFill="1" applyBorder="1" applyAlignment="1">
      <alignment wrapText="1"/>
    </xf>
    <xf numFmtId="164" fontId="1" fillId="0" borderId="14" xfId="1" applyNumberFormat="1" applyFont="1" applyFill="1" applyBorder="1" applyAlignment="1">
      <alignment horizontal="right" wrapText="1"/>
    </xf>
    <xf numFmtId="43" fontId="1" fillId="0" borderId="14" xfId="1" applyNumberFormat="1" applyFont="1" applyFill="1" applyBorder="1" applyAlignment="1">
      <alignment horizontal="right" wrapText="1"/>
    </xf>
    <xf numFmtId="0" fontId="2" fillId="2" borderId="15" xfId="4" applyFont="1" applyFill="1" applyBorder="1" applyAlignment="1">
      <alignment horizontal="center"/>
    </xf>
    <xf numFmtId="164" fontId="2" fillId="2" borderId="15" xfId="1" applyNumberFormat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7" fillId="4" borderId="4" xfId="1" applyNumberFormat="1" applyFont="1" applyFill="1" applyBorder="1"/>
    <xf numFmtId="0" fontId="0" fillId="0" borderId="14" xfId="0" applyBorder="1"/>
    <xf numFmtId="164" fontId="4" fillId="0" borderId="14" xfId="1" applyNumberFormat="1" applyFont="1" applyBorder="1"/>
    <xf numFmtId="0" fontId="0" fillId="0" borderId="13" xfId="0" applyBorder="1" applyAlignment="1"/>
    <xf numFmtId="0" fontId="12" fillId="0" borderId="13" xfId="0" applyFont="1" applyBorder="1" applyAlignment="1"/>
    <xf numFmtId="164" fontId="12" fillId="0" borderId="0" xfId="1" applyNumberFormat="1" applyFont="1"/>
    <xf numFmtId="43" fontId="12" fillId="0" borderId="0" xfId="1" applyFont="1"/>
    <xf numFmtId="43" fontId="1" fillId="0" borderId="14" xfId="1" applyFont="1" applyFill="1" applyBorder="1" applyAlignment="1">
      <alignment wrapText="1"/>
    </xf>
    <xf numFmtId="0" fontId="1" fillId="0" borderId="18" xfId="5" applyFont="1" applyFill="1" applyBorder="1" applyAlignment="1">
      <alignment wrapText="1"/>
    </xf>
    <xf numFmtId="4" fontId="1" fillId="0" borderId="18" xfId="5" applyNumberFormat="1" applyFont="1" applyFill="1" applyBorder="1" applyAlignment="1">
      <alignment horizontal="right" wrapText="1"/>
    </xf>
    <xf numFmtId="0" fontId="2" fillId="3" borderId="17" xfId="3" applyFont="1" applyFill="1" applyBorder="1" applyAlignment="1">
      <alignment wrapText="1"/>
    </xf>
    <xf numFmtId="164" fontId="5" fillId="3" borderId="17" xfId="1" applyNumberFormat="1" applyFont="1" applyFill="1" applyBorder="1"/>
    <xf numFmtId="43" fontId="5" fillId="3" borderId="17" xfId="1" applyFont="1" applyFill="1" applyBorder="1"/>
    <xf numFmtId="0" fontId="1" fillId="0" borderId="19" xfId="6" applyFont="1" applyFill="1" applyBorder="1" applyAlignment="1">
      <alignment wrapText="1"/>
    </xf>
    <xf numFmtId="4" fontId="1" fillId="0" borderId="19" xfId="6" applyNumberFormat="1" applyFont="1" applyFill="1" applyBorder="1" applyAlignment="1">
      <alignment horizontal="right" wrapText="1"/>
    </xf>
    <xf numFmtId="0" fontId="1" fillId="0" borderId="19" xfId="7" applyFont="1" applyFill="1" applyBorder="1" applyAlignment="1">
      <alignment wrapText="1"/>
    </xf>
    <xf numFmtId="4" fontId="1" fillId="0" borderId="19" xfId="7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8">
    <cellStyle name="Millares" xfId="1" builtinId="3"/>
    <cellStyle name="Normal" xfId="0" builtinId="0"/>
    <cellStyle name="Normal_Alimento animal" xfId="7"/>
    <cellStyle name="Normal_Bovino Carnico" xfId="5"/>
    <cellStyle name="Normal_Bovino Lacteo" xfId="2"/>
    <cellStyle name="Normal_Hoja14" xfId="3"/>
    <cellStyle name="Normal_Hoja5" xfId="4"/>
    <cellStyle name="Normal_Huevo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1000125</xdr:colOff>
      <xdr:row>4</xdr:row>
      <xdr:rowOff>161925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7825" y="952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19050</xdr:rowOff>
    </xdr:from>
    <xdr:to>
      <xdr:col>3</xdr:col>
      <xdr:colOff>1162050</xdr:colOff>
      <xdr:row>4</xdr:row>
      <xdr:rowOff>180975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43275" y="19050"/>
          <a:ext cx="10572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0</xdr:row>
      <xdr:rowOff>95250</xdr:rowOff>
    </xdr:from>
    <xdr:to>
      <xdr:col>3</xdr:col>
      <xdr:colOff>1133475</xdr:colOff>
      <xdr:row>4</xdr:row>
      <xdr:rowOff>142875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28775" y="95250"/>
          <a:ext cx="914400" cy="809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142875</xdr:rowOff>
    </xdr:from>
    <xdr:to>
      <xdr:col>4</xdr:col>
      <xdr:colOff>19050</xdr:colOff>
      <xdr:row>4</xdr:row>
      <xdr:rowOff>123825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0" y="142875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0</xdr:row>
      <xdr:rowOff>0</xdr:rowOff>
    </xdr:from>
    <xdr:to>
      <xdr:col>4</xdr:col>
      <xdr:colOff>85725</xdr:colOff>
      <xdr:row>4</xdr:row>
      <xdr:rowOff>161925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1325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7" workbookViewId="0">
      <selection activeCell="A10" sqref="A10:C10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62" t="s">
        <v>14</v>
      </c>
      <c r="B6" s="62"/>
      <c r="C6" s="62"/>
    </row>
    <row r="7" spans="1:3" ht="23.25" x14ac:dyDescent="0.35">
      <c r="A7" s="63" t="s">
        <v>15</v>
      </c>
      <c r="B7" s="63"/>
      <c r="C7" s="63"/>
    </row>
    <row r="8" spans="1:3" ht="22.5" x14ac:dyDescent="0.35">
      <c r="A8" s="64" t="s">
        <v>16</v>
      </c>
      <c r="B8" s="64"/>
      <c r="C8" s="64"/>
    </row>
    <row r="9" spans="1:3" ht="16.5" thickBot="1" x14ac:dyDescent="0.3">
      <c r="A9" s="65" t="s">
        <v>22</v>
      </c>
      <c r="B9" s="65"/>
      <c r="C9" s="65"/>
    </row>
    <row r="10" spans="1:3" ht="15.75" thickBot="1" x14ac:dyDescent="0.3">
      <c r="A10" s="66" t="s">
        <v>166</v>
      </c>
      <c r="B10" s="67"/>
      <c r="C10" s="68"/>
    </row>
    <row r="11" spans="1:3" ht="15.75" thickBot="1" x14ac:dyDescent="0.3">
      <c r="A11" s="2" t="s">
        <v>13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Carnico'!F33</f>
        <v>369214.5576171875</v>
      </c>
      <c r="C12" s="29">
        <f>'Bovino Carnico'!G33</f>
        <v>1558848.3203125</v>
      </c>
    </row>
    <row r="13" spans="1:3" x14ac:dyDescent="0.25">
      <c r="A13" s="7" t="s">
        <v>10</v>
      </c>
      <c r="B13" s="8">
        <f>'Bovino Lacteo'!F141</f>
        <v>746482.72882270813</v>
      </c>
      <c r="C13" s="30">
        <f>'Bovino Lacteo'!G141</f>
        <v>2750358.1083068848</v>
      </c>
    </row>
    <row r="14" spans="1:3" x14ac:dyDescent="0.25">
      <c r="A14" s="7" t="s">
        <v>1</v>
      </c>
      <c r="B14" s="8">
        <f>Leche!F168</f>
        <v>520838.68950748444</v>
      </c>
      <c r="C14" s="30">
        <f>Leche!G168</f>
        <v>2959914.7672290802</v>
      </c>
    </row>
    <row r="15" spans="1:3" x14ac:dyDescent="0.25">
      <c r="A15" s="7" t="s">
        <v>11</v>
      </c>
      <c r="B15" s="8">
        <f>'Porcino Carnico'!F36</f>
        <v>111.7700023651123</v>
      </c>
      <c r="C15" s="30">
        <f>'Porcino Carnico'!G36</f>
        <v>647.969970703125</v>
      </c>
    </row>
    <row r="16" spans="1:3" x14ac:dyDescent="0.25">
      <c r="A16" s="7" t="s">
        <v>12</v>
      </c>
      <c r="B16" s="8">
        <f>Pieles!F127</f>
        <v>6490959.9410728812</v>
      </c>
      <c r="C16" s="30">
        <f>Pieles!G127</f>
        <v>8162445.1768493652</v>
      </c>
    </row>
    <row r="17" spans="1:3" x14ac:dyDescent="0.25">
      <c r="A17" s="7" t="s">
        <v>3</v>
      </c>
      <c r="B17" s="8">
        <f>Embutidos!F98</f>
        <v>4126982.7043380737</v>
      </c>
      <c r="C17" s="30">
        <f>Embutidos!G98</f>
        <v>5251246.7530593872</v>
      </c>
    </row>
    <row r="18" spans="1:3" x14ac:dyDescent="0.25">
      <c r="A18" s="7" t="s">
        <v>2</v>
      </c>
      <c r="B18" s="8">
        <f>'Otro Origen'!F220</f>
        <v>19535785.005168319</v>
      </c>
      <c r="C18" s="30">
        <f>'Otro Origen'!G220</f>
        <v>46865783.035369873</v>
      </c>
    </row>
    <row r="19" spans="1:3" x14ac:dyDescent="0.25">
      <c r="A19" s="46" t="s">
        <v>23</v>
      </c>
      <c r="B19" s="47">
        <f>Huevo!F36</f>
        <v>25586.0595703125</v>
      </c>
      <c r="C19" s="47">
        <f>Huevo!G36</f>
        <v>184019.48828125</v>
      </c>
    </row>
    <row r="20" spans="1:3" x14ac:dyDescent="0.25">
      <c r="A20" s="7" t="s">
        <v>18</v>
      </c>
      <c r="B20" s="8">
        <f>'Alimento animal'!F41</f>
        <v>8933626.2064208984</v>
      </c>
      <c r="C20" s="30">
        <f>'Alimento animal'!G41</f>
        <v>6836326.0764770508</v>
      </c>
    </row>
    <row r="21" spans="1:3" ht="15.75" thickBot="1" x14ac:dyDescent="0.3">
      <c r="A21" s="13" t="s">
        <v>17</v>
      </c>
      <c r="B21" s="14"/>
      <c r="C21" s="29">
        <f>'Pro vet'!E41</f>
        <v>1464652.0712890625</v>
      </c>
    </row>
    <row r="22" spans="1:3" ht="15.75" thickBot="1" x14ac:dyDescent="0.3">
      <c r="A22" s="15" t="s">
        <v>0</v>
      </c>
      <c r="B22" s="17">
        <f>SUM(B12:B21)</f>
        <v>40749587.66252023</v>
      </c>
      <c r="C22" s="16">
        <f>SUM(C12:C21)</f>
        <v>76034241.767145157</v>
      </c>
    </row>
  </sheetData>
  <mergeCells count="5">
    <mergeCell ref="A6:C6"/>
    <mergeCell ref="A7:C7"/>
    <mergeCell ref="A8:C8"/>
    <mergeCell ref="A9:C9"/>
    <mergeCell ref="A10:C10"/>
  </mergeCells>
  <printOptions horizontalCentered="1"/>
  <pageMargins left="0.45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70" zoomScaleNormal="70" workbookViewId="0">
      <selection activeCell="A10" sqref="A10:G10"/>
    </sheetView>
  </sheetViews>
  <sheetFormatPr baseColWidth="10" defaultColWidth="52.5703125" defaultRowHeight="15" x14ac:dyDescent="0.2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2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161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 t="s">
        <v>27</v>
      </c>
      <c r="B12" s="35" t="s">
        <v>104</v>
      </c>
      <c r="C12" s="35" t="s">
        <v>103</v>
      </c>
      <c r="D12" s="35" t="s">
        <v>102</v>
      </c>
      <c r="E12" s="35" t="s">
        <v>84</v>
      </c>
      <c r="F12" s="36">
        <v>435600</v>
      </c>
      <c r="G12" s="37">
        <v>924503</v>
      </c>
    </row>
    <row r="13" spans="1:7" x14ac:dyDescent="0.25">
      <c r="A13" s="35" t="s">
        <v>27</v>
      </c>
      <c r="B13" s="35" t="s">
        <v>107</v>
      </c>
      <c r="C13" s="35" t="s">
        <v>106</v>
      </c>
      <c r="D13" s="35" t="s">
        <v>105</v>
      </c>
      <c r="E13" s="35" t="s">
        <v>37</v>
      </c>
      <c r="F13" s="36">
        <v>301430</v>
      </c>
      <c r="G13" s="37">
        <v>143553.03125</v>
      </c>
    </row>
    <row r="14" spans="1:7" ht="15.75" thickBot="1" x14ac:dyDescent="0.3">
      <c r="A14" s="20" t="s">
        <v>27</v>
      </c>
      <c r="B14" s="22"/>
      <c r="C14" s="22"/>
      <c r="D14" s="22"/>
      <c r="E14" s="22"/>
      <c r="F14" s="22">
        <f>SUM(F12:F13)</f>
        <v>737030</v>
      </c>
      <c r="G14" s="21">
        <f>SUM(G12:G13)</f>
        <v>1068056.03125</v>
      </c>
    </row>
    <row r="15" spans="1:7" x14ac:dyDescent="0.25">
      <c r="A15" s="35" t="s">
        <v>50</v>
      </c>
      <c r="B15" s="35" t="s">
        <v>104</v>
      </c>
      <c r="C15" s="35" t="s">
        <v>103</v>
      </c>
      <c r="D15" s="35" t="s">
        <v>102</v>
      </c>
      <c r="E15" s="35" t="s">
        <v>84</v>
      </c>
      <c r="F15" s="36">
        <v>1184260</v>
      </c>
      <c r="G15" s="37">
        <v>917646</v>
      </c>
    </row>
    <row r="16" spans="1:7" ht="15.75" thickBot="1" x14ac:dyDescent="0.3">
      <c r="A16" s="20" t="s">
        <v>50</v>
      </c>
      <c r="B16" s="22"/>
      <c r="C16" s="22"/>
      <c r="D16" s="22"/>
      <c r="E16" s="22"/>
      <c r="F16" s="22">
        <f>SUM(F15)</f>
        <v>1184260</v>
      </c>
      <c r="G16" s="21">
        <f>SUM(G15)</f>
        <v>917646</v>
      </c>
    </row>
    <row r="17" spans="1:7" x14ac:dyDescent="0.25">
      <c r="A17" s="35"/>
      <c r="B17" s="35"/>
      <c r="C17" s="35"/>
      <c r="D17" s="35"/>
      <c r="E17" s="35"/>
      <c r="F17" s="36"/>
      <c r="G17" s="37"/>
    </row>
    <row r="18" spans="1:7" ht="15.75" thickBot="1" x14ac:dyDescent="0.3">
      <c r="A18" s="20" t="s">
        <v>67</v>
      </c>
      <c r="B18" s="22"/>
      <c r="C18" s="22"/>
      <c r="D18" s="22"/>
      <c r="E18" s="22"/>
      <c r="F18" s="22">
        <v>0</v>
      </c>
      <c r="G18" s="21">
        <v>0</v>
      </c>
    </row>
    <row r="19" spans="1:7" x14ac:dyDescent="0.25">
      <c r="A19" s="35"/>
      <c r="B19" s="35"/>
      <c r="C19" s="35"/>
      <c r="D19" s="35"/>
      <c r="E19" s="35"/>
      <c r="F19" s="36"/>
      <c r="G19" s="37"/>
    </row>
    <row r="20" spans="1:7" ht="15.75" thickBot="1" x14ac:dyDescent="0.3">
      <c r="A20" s="20" t="s">
        <v>57</v>
      </c>
      <c r="B20" s="22"/>
      <c r="C20" s="22"/>
      <c r="D20" s="22"/>
      <c r="E20" s="22"/>
      <c r="F20" s="22">
        <v>0</v>
      </c>
      <c r="G20" s="21">
        <v>0</v>
      </c>
    </row>
    <row r="21" spans="1:7" x14ac:dyDescent="0.25">
      <c r="A21" s="35" t="s">
        <v>110</v>
      </c>
      <c r="B21" s="35" t="s">
        <v>104</v>
      </c>
      <c r="C21" s="35" t="s">
        <v>103</v>
      </c>
      <c r="D21" s="35" t="s">
        <v>102</v>
      </c>
      <c r="E21" s="35" t="s">
        <v>84</v>
      </c>
      <c r="F21" s="36">
        <v>4338400</v>
      </c>
      <c r="G21" s="37">
        <v>917646</v>
      </c>
    </row>
    <row r="22" spans="1:7" ht="30" x14ac:dyDescent="0.25">
      <c r="A22" s="35" t="s">
        <v>110</v>
      </c>
      <c r="B22" s="35" t="s">
        <v>122</v>
      </c>
      <c r="C22" s="35" t="s">
        <v>103</v>
      </c>
      <c r="D22" s="35" t="s">
        <v>123</v>
      </c>
      <c r="E22" s="35" t="s">
        <v>124</v>
      </c>
      <c r="F22" s="36">
        <v>19000</v>
      </c>
      <c r="G22" s="37">
        <v>70102.6015625</v>
      </c>
    </row>
    <row r="23" spans="1:7" ht="15.75" thickBot="1" x14ac:dyDescent="0.3">
      <c r="A23" s="20" t="s">
        <v>110</v>
      </c>
      <c r="B23" s="22"/>
      <c r="C23" s="22"/>
      <c r="D23" s="22"/>
      <c r="E23" s="22"/>
      <c r="F23" s="22">
        <f>SUM(F21:F22)</f>
        <v>4357400</v>
      </c>
      <c r="G23" s="21">
        <f>SUM(G21:G22)</f>
        <v>987748.6015625</v>
      </c>
    </row>
    <row r="24" spans="1:7" x14ac:dyDescent="0.25">
      <c r="A24" s="35" t="s">
        <v>125</v>
      </c>
      <c r="B24" s="35" t="s">
        <v>104</v>
      </c>
      <c r="C24" s="35" t="s">
        <v>103</v>
      </c>
      <c r="D24" s="35" t="s">
        <v>102</v>
      </c>
      <c r="E24" s="35" t="s">
        <v>84</v>
      </c>
      <c r="F24" s="36">
        <v>457200</v>
      </c>
      <c r="G24" s="37">
        <v>324612</v>
      </c>
    </row>
    <row r="25" spans="1:7" x14ac:dyDescent="0.25">
      <c r="A25" s="35" t="s">
        <v>125</v>
      </c>
      <c r="B25" s="35" t="s">
        <v>2</v>
      </c>
      <c r="C25" s="35" t="s">
        <v>103</v>
      </c>
      <c r="D25" s="35" t="s">
        <v>130</v>
      </c>
      <c r="E25" s="35" t="s">
        <v>84</v>
      </c>
      <c r="F25" s="36">
        <v>567400</v>
      </c>
      <c r="G25" s="37">
        <v>139793.380859375</v>
      </c>
    </row>
    <row r="26" spans="1:7" ht="15.75" thickBot="1" x14ac:dyDescent="0.3">
      <c r="A26" s="20" t="s">
        <v>125</v>
      </c>
      <c r="B26" s="22"/>
      <c r="C26" s="22"/>
      <c r="D26" s="22"/>
      <c r="E26" s="22"/>
      <c r="F26" s="22">
        <f>SUM(F24:F25)</f>
        <v>1024600</v>
      </c>
      <c r="G26" s="21">
        <f>SUM(G24:G25)</f>
        <v>464405.380859375</v>
      </c>
    </row>
    <row r="27" spans="1:7" x14ac:dyDescent="0.25">
      <c r="A27" s="35" t="s">
        <v>131</v>
      </c>
      <c r="B27" s="35" t="s">
        <v>104</v>
      </c>
      <c r="C27" s="35" t="s">
        <v>103</v>
      </c>
      <c r="D27" s="35" t="s">
        <v>102</v>
      </c>
      <c r="E27" s="35" t="s">
        <v>84</v>
      </c>
      <c r="F27" s="36">
        <v>1387.800048828125</v>
      </c>
      <c r="G27" s="37">
        <v>832.67999267578125</v>
      </c>
    </row>
    <row r="28" spans="1:7" ht="15.75" thickBot="1" x14ac:dyDescent="0.3">
      <c r="A28" s="20" t="s">
        <v>131</v>
      </c>
      <c r="B28" s="22"/>
      <c r="C28" s="22"/>
      <c r="D28" s="22"/>
      <c r="E28" s="22"/>
      <c r="F28" s="22">
        <f>SUM(F27)</f>
        <v>1387.800048828125</v>
      </c>
      <c r="G28" s="21">
        <f>SUM(G27)</f>
        <v>832.67999267578125</v>
      </c>
    </row>
    <row r="29" spans="1:7" x14ac:dyDescent="0.25">
      <c r="A29" s="35"/>
      <c r="B29" s="35"/>
      <c r="C29" s="35"/>
      <c r="D29" s="35"/>
      <c r="E29" s="35"/>
      <c r="F29" s="36"/>
      <c r="G29" s="37"/>
    </row>
    <row r="30" spans="1:7" ht="15.75" thickBot="1" x14ac:dyDescent="0.3">
      <c r="A30" s="20" t="s">
        <v>133</v>
      </c>
      <c r="B30" s="22"/>
      <c r="C30" s="22"/>
      <c r="D30" s="22"/>
      <c r="E30" s="22"/>
      <c r="F30" s="22">
        <f>SUM(F29)</f>
        <v>0</v>
      </c>
      <c r="G30" s="21">
        <f>SUM(G29)</f>
        <v>0</v>
      </c>
    </row>
    <row r="31" spans="1:7" x14ac:dyDescent="0.25">
      <c r="A31" s="35" t="s">
        <v>134</v>
      </c>
      <c r="B31" s="35" t="s">
        <v>104</v>
      </c>
      <c r="C31" s="35" t="s">
        <v>103</v>
      </c>
      <c r="D31" s="35" t="s">
        <v>102</v>
      </c>
      <c r="E31" s="35" t="s">
        <v>84</v>
      </c>
      <c r="F31" s="36">
        <v>457.20001220703125</v>
      </c>
      <c r="G31" s="37">
        <v>324612</v>
      </c>
    </row>
    <row r="32" spans="1:7" x14ac:dyDescent="0.25">
      <c r="A32" s="35" t="s">
        <v>134</v>
      </c>
      <c r="B32" s="35" t="s">
        <v>2</v>
      </c>
      <c r="C32" s="35" t="s">
        <v>103</v>
      </c>
      <c r="D32" s="35" t="s">
        <v>130</v>
      </c>
      <c r="E32" s="35" t="s">
        <v>84</v>
      </c>
      <c r="F32" s="36">
        <v>25000</v>
      </c>
      <c r="G32" s="37">
        <v>33610.3515625</v>
      </c>
    </row>
    <row r="33" spans="1:7" x14ac:dyDescent="0.25">
      <c r="A33" s="42" t="s">
        <v>134</v>
      </c>
      <c r="B33" s="43"/>
      <c r="C33" s="43"/>
      <c r="D33" s="43"/>
      <c r="E33" s="43"/>
      <c r="F33" s="43">
        <f>SUM(F31:F32)</f>
        <v>25457.200012207031</v>
      </c>
      <c r="G33" s="44">
        <f>SUM(G31:G32)</f>
        <v>358222.3515625</v>
      </c>
    </row>
    <row r="34" spans="1:7" x14ac:dyDescent="0.25">
      <c r="A34" s="60" t="s">
        <v>137</v>
      </c>
      <c r="B34" s="60" t="s">
        <v>104</v>
      </c>
      <c r="C34" s="60" t="s">
        <v>103</v>
      </c>
      <c r="D34" s="60" t="s">
        <v>102</v>
      </c>
      <c r="E34" s="60" t="s">
        <v>84</v>
      </c>
      <c r="F34" s="61">
        <v>3232.8001098632812</v>
      </c>
      <c r="G34" s="61">
        <v>1989972</v>
      </c>
    </row>
    <row r="35" spans="1:7" ht="15.75" thickBot="1" x14ac:dyDescent="0.3">
      <c r="A35" s="20" t="s">
        <v>137</v>
      </c>
      <c r="B35" s="22"/>
      <c r="C35" s="22"/>
      <c r="D35" s="22"/>
      <c r="E35" s="22"/>
      <c r="F35" s="22">
        <f>SUM(F34)</f>
        <v>3232.8001098632812</v>
      </c>
      <c r="G35" s="21">
        <f>SUM(G34)</f>
        <v>1989972</v>
      </c>
    </row>
    <row r="36" spans="1:7" x14ac:dyDescent="0.25">
      <c r="A36" s="35"/>
      <c r="B36" s="35"/>
      <c r="C36" s="35"/>
      <c r="D36" s="35"/>
      <c r="E36" s="35"/>
      <c r="F36" s="36"/>
      <c r="G36" s="37"/>
    </row>
    <row r="37" spans="1:7" ht="15.75" thickBot="1" x14ac:dyDescent="0.3">
      <c r="A37" s="20" t="s">
        <v>140</v>
      </c>
      <c r="B37" s="22"/>
      <c r="C37" s="22"/>
      <c r="D37" s="22"/>
      <c r="E37" s="22"/>
      <c r="F37" s="22">
        <f>SUM(F36)</f>
        <v>0</v>
      </c>
      <c r="G37" s="21">
        <f>SUM(G36)</f>
        <v>0</v>
      </c>
    </row>
    <row r="38" spans="1:7" x14ac:dyDescent="0.25">
      <c r="A38" s="35" t="s">
        <v>141</v>
      </c>
      <c r="B38" s="35" t="s">
        <v>104</v>
      </c>
      <c r="C38" s="35" t="s">
        <v>103</v>
      </c>
      <c r="D38" s="35" t="s">
        <v>102</v>
      </c>
      <c r="E38" s="35" t="s">
        <v>84</v>
      </c>
      <c r="F38" s="36">
        <v>1545258.40625</v>
      </c>
      <c r="G38" s="37">
        <v>975501.03125</v>
      </c>
    </row>
    <row r="39" spans="1:7" x14ac:dyDescent="0.25">
      <c r="A39" s="35" t="s">
        <v>141</v>
      </c>
      <c r="B39" s="35" t="s">
        <v>2</v>
      </c>
      <c r="C39" s="35" t="s">
        <v>103</v>
      </c>
      <c r="D39" s="35" t="s">
        <v>130</v>
      </c>
      <c r="E39" s="35" t="s">
        <v>84</v>
      </c>
      <c r="F39" s="36">
        <v>55000</v>
      </c>
      <c r="G39" s="37">
        <v>73942</v>
      </c>
    </row>
    <row r="40" spans="1:7" ht="15.75" thickBot="1" x14ac:dyDescent="0.3">
      <c r="A40" s="20" t="s">
        <v>141</v>
      </c>
      <c r="B40" s="22"/>
      <c r="C40" s="22"/>
      <c r="D40" s="22"/>
      <c r="E40" s="22"/>
      <c r="F40" s="22">
        <f>SUM(F38:F39)</f>
        <v>1600258.40625</v>
      </c>
      <c r="G40" s="21">
        <f>SUM(G38:G39)</f>
        <v>1049443.03125</v>
      </c>
    </row>
    <row r="41" spans="1:7" ht="16.5" thickBot="1" x14ac:dyDescent="0.3">
      <c r="A41" s="18" t="s">
        <v>0</v>
      </c>
      <c r="B41" s="18"/>
      <c r="C41" s="18"/>
      <c r="D41" s="18"/>
      <c r="E41" s="18"/>
      <c r="F41" s="18">
        <f>+F40+F37+F35+F33+F30+F28+F26+F23+F20+F18+F16+F14</f>
        <v>8933626.2064208984</v>
      </c>
      <c r="G41" s="31">
        <f>+G40+G37+G35+G33+G30+G28+G26+G23+G20+G18+G16+G14</f>
        <v>6836326.0764770508</v>
      </c>
    </row>
  </sheetData>
  <sortState ref="A12:H31">
    <sortCondition ref="D12:D31"/>
    <sortCondition ref="E12:E31"/>
  </sortState>
  <mergeCells count="5">
    <mergeCell ref="A6:G6"/>
    <mergeCell ref="A7:G7"/>
    <mergeCell ref="A8:G8"/>
    <mergeCell ref="A9:G9"/>
    <mergeCell ref="A10:G10"/>
  </mergeCells>
  <printOptions horizontalCentered="1"/>
  <pageMargins left="0.36" right="0.47" top="0.46" bottom="0.63" header="0.3" footer="0.3"/>
  <pageSetup scale="8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B1" workbookViewId="0">
      <selection activeCell="B10" sqref="B10:E10"/>
    </sheetView>
  </sheetViews>
  <sheetFormatPr baseColWidth="10" defaultColWidth="24.140625" defaultRowHeight="15" x14ac:dyDescent="0.25"/>
  <cols>
    <col min="1" max="1" width="16.7109375" hidden="1" customWidth="1"/>
    <col min="2" max="2" width="12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28"/>
      <c r="E1" s="32"/>
    </row>
    <row r="2" spans="2:5" x14ac:dyDescent="0.25">
      <c r="E2" s="32"/>
    </row>
    <row r="3" spans="2:5" x14ac:dyDescent="0.25">
      <c r="E3" s="32"/>
    </row>
    <row r="4" spans="2:5" x14ac:dyDescent="0.25">
      <c r="E4" s="32"/>
    </row>
    <row r="5" spans="2:5" x14ac:dyDescent="0.25">
      <c r="E5" s="32"/>
    </row>
    <row r="6" spans="2:5" x14ac:dyDescent="0.25">
      <c r="B6" s="62" t="s">
        <v>14</v>
      </c>
      <c r="C6" s="62"/>
      <c r="D6" s="62"/>
      <c r="E6" s="62"/>
    </row>
    <row r="7" spans="2:5" ht="23.25" x14ac:dyDescent="0.35">
      <c r="B7" s="63" t="s">
        <v>15</v>
      </c>
      <c r="C7" s="63"/>
      <c r="D7" s="63"/>
      <c r="E7" s="63"/>
    </row>
    <row r="8" spans="2:5" ht="22.5" x14ac:dyDescent="0.35">
      <c r="B8" s="64" t="s">
        <v>16</v>
      </c>
      <c r="C8" s="64"/>
      <c r="D8" s="64"/>
      <c r="E8" s="64"/>
    </row>
    <row r="9" spans="2:5" ht="20.25" thickBot="1" x14ac:dyDescent="0.4">
      <c r="B9" s="69" t="s">
        <v>22</v>
      </c>
      <c r="C9" s="69"/>
      <c r="D9" s="69"/>
      <c r="E9" s="69"/>
    </row>
    <row r="10" spans="2:5" ht="15.75" thickBot="1" x14ac:dyDescent="0.3">
      <c r="B10" s="71" t="s">
        <v>160</v>
      </c>
      <c r="C10" s="72"/>
      <c r="D10" s="72"/>
      <c r="E10" s="72"/>
    </row>
    <row r="11" spans="2:5" ht="15.75" thickBot="1" x14ac:dyDescent="0.3">
      <c r="B11" s="33" t="s">
        <v>4</v>
      </c>
      <c r="C11" s="33" t="s">
        <v>13</v>
      </c>
      <c r="D11" s="34" t="s">
        <v>21</v>
      </c>
      <c r="E11" s="34" t="s">
        <v>8</v>
      </c>
    </row>
    <row r="12" spans="2:5" x14ac:dyDescent="0.25">
      <c r="B12" s="35"/>
      <c r="C12" s="35"/>
      <c r="D12" s="35"/>
      <c r="E12" s="52"/>
    </row>
    <row r="13" spans="2:5" ht="15.75" thickBot="1" x14ac:dyDescent="0.3">
      <c r="B13" s="20" t="s">
        <v>27</v>
      </c>
      <c r="C13" s="22"/>
      <c r="D13" s="22"/>
      <c r="E13" s="21">
        <f>SUM(E12)</f>
        <v>0</v>
      </c>
    </row>
    <row r="14" spans="2:5" x14ac:dyDescent="0.25">
      <c r="B14" s="35" t="s">
        <v>50</v>
      </c>
      <c r="C14" s="35" t="s">
        <v>108</v>
      </c>
      <c r="D14" s="35" t="s">
        <v>109</v>
      </c>
      <c r="E14" s="52">
        <v>83060</v>
      </c>
    </row>
    <row r="15" spans="2:5" ht="15.75" thickBot="1" x14ac:dyDescent="0.3">
      <c r="B15" s="20" t="s">
        <v>50</v>
      </c>
      <c r="C15" s="22"/>
      <c r="D15" s="22"/>
      <c r="E15" s="21">
        <f>SUM(E14)</f>
        <v>83060</v>
      </c>
    </row>
    <row r="16" spans="2:5" x14ac:dyDescent="0.25">
      <c r="B16" s="35" t="s">
        <v>67</v>
      </c>
      <c r="C16" s="35" t="s">
        <v>108</v>
      </c>
      <c r="D16" s="35" t="s">
        <v>99</v>
      </c>
      <c r="E16" s="52">
        <v>20470</v>
      </c>
    </row>
    <row r="17" spans="2:5" x14ac:dyDescent="0.25">
      <c r="B17" s="35" t="s">
        <v>67</v>
      </c>
      <c r="C17" s="35" t="s">
        <v>108</v>
      </c>
      <c r="D17" s="35" t="s">
        <v>37</v>
      </c>
      <c r="E17" s="52">
        <v>18017.4501953125</v>
      </c>
    </row>
    <row r="18" spans="2:5" ht="15.75" thickBot="1" x14ac:dyDescent="0.3">
      <c r="B18" s="20" t="s">
        <v>67</v>
      </c>
      <c r="C18" s="22"/>
      <c r="D18" s="22"/>
      <c r="E18" s="21">
        <f>SUM(E16:E17)</f>
        <v>38487.4501953125</v>
      </c>
    </row>
    <row r="19" spans="2:5" x14ac:dyDescent="0.25">
      <c r="B19" s="35" t="s">
        <v>57</v>
      </c>
      <c r="C19" s="35" t="s">
        <v>108</v>
      </c>
      <c r="D19" s="35" t="s">
        <v>84</v>
      </c>
      <c r="E19" s="52">
        <v>905150</v>
      </c>
    </row>
    <row r="20" spans="2:5" ht="15.75" thickBot="1" x14ac:dyDescent="0.3">
      <c r="B20" s="20" t="s">
        <v>57</v>
      </c>
      <c r="C20" s="22"/>
      <c r="D20" s="22"/>
      <c r="E20" s="21">
        <f>SUM(E19)</f>
        <v>905150</v>
      </c>
    </row>
    <row r="21" spans="2:5" x14ac:dyDescent="0.25">
      <c r="B21" s="35" t="s">
        <v>110</v>
      </c>
      <c r="C21" s="35" t="s">
        <v>108</v>
      </c>
      <c r="D21" s="35" t="s">
        <v>84</v>
      </c>
      <c r="E21" s="52">
        <v>13830.400390625</v>
      </c>
    </row>
    <row r="22" spans="2:5" ht="15.75" thickBot="1" x14ac:dyDescent="0.3">
      <c r="B22" s="20" t="s">
        <v>110</v>
      </c>
      <c r="C22" s="22"/>
      <c r="D22" s="22"/>
      <c r="E22" s="21">
        <f>SUM(E21)</f>
        <v>13830.400390625</v>
      </c>
    </row>
    <row r="23" spans="2:5" x14ac:dyDescent="0.25">
      <c r="B23" s="35"/>
      <c r="C23" s="35"/>
      <c r="D23" s="35"/>
      <c r="E23" s="52"/>
    </row>
    <row r="24" spans="2:5" x14ac:dyDescent="0.25">
      <c r="B24" s="42" t="s">
        <v>125</v>
      </c>
      <c r="C24" s="43"/>
      <c r="D24" s="43"/>
      <c r="E24" s="44">
        <v>0</v>
      </c>
    </row>
    <row r="25" spans="2:5" x14ac:dyDescent="0.25">
      <c r="B25" s="35" t="s">
        <v>131</v>
      </c>
      <c r="C25" s="35" t="s">
        <v>108</v>
      </c>
      <c r="D25" s="35" t="s">
        <v>99</v>
      </c>
      <c r="E25" s="52">
        <v>16900</v>
      </c>
    </row>
    <row r="26" spans="2:5" x14ac:dyDescent="0.25">
      <c r="B26" s="35" t="s">
        <v>131</v>
      </c>
      <c r="C26" s="35" t="s">
        <v>108</v>
      </c>
      <c r="D26" s="35" t="s">
        <v>37</v>
      </c>
      <c r="E26" s="52">
        <v>10304</v>
      </c>
    </row>
    <row r="27" spans="2:5" ht="15.75" thickBot="1" x14ac:dyDescent="0.3">
      <c r="B27" s="20" t="s">
        <v>131</v>
      </c>
      <c r="C27" s="22"/>
      <c r="D27" s="22"/>
      <c r="E27" s="21">
        <f>SUM(E25:E26)</f>
        <v>27204</v>
      </c>
    </row>
    <row r="28" spans="2:5" x14ac:dyDescent="0.25">
      <c r="B28" s="35" t="s">
        <v>133</v>
      </c>
      <c r="C28" s="35" t="s">
        <v>108</v>
      </c>
      <c r="D28" s="35" t="s">
        <v>157</v>
      </c>
      <c r="E28" s="52">
        <v>29280</v>
      </c>
    </row>
    <row r="29" spans="2:5" x14ac:dyDescent="0.25">
      <c r="B29" s="35" t="s">
        <v>133</v>
      </c>
      <c r="C29" s="35" t="s">
        <v>108</v>
      </c>
      <c r="D29" s="35" t="s">
        <v>158</v>
      </c>
      <c r="E29" s="52">
        <v>83240</v>
      </c>
    </row>
    <row r="30" spans="2:5" x14ac:dyDescent="0.25">
      <c r="B30" s="35" t="s">
        <v>133</v>
      </c>
      <c r="C30" s="35" t="s">
        <v>108</v>
      </c>
      <c r="D30" s="35" t="s">
        <v>37</v>
      </c>
      <c r="E30" s="52">
        <v>962</v>
      </c>
    </row>
    <row r="31" spans="2:5" ht="15.75" thickBot="1" x14ac:dyDescent="0.3">
      <c r="B31" s="20" t="s">
        <v>133</v>
      </c>
      <c r="C31" s="22"/>
      <c r="D31" s="22"/>
      <c r="E31" s="21">
        <f>SUM(E28:E30)</f>
        <v>113482</v>
      </c>
    </row>
    <row r="32" spans="2:5" x14ac:dyDescent="0.25">
      <c r="B32" s="35" t="s">
        <v>134</v>
      </c>
      <c r="C32" s="35" t="s">
        <v>108</v>
      </c>
      <c r="D32" s="35" t="s">
        <v>37</v>
      </c>
      <c r="E32" s="52">
        <v>10304</v>
      </c>
    </row>
    <row r="33" spans="2:5" ht="15.75" thickBot="1" x14ac:dyDescent="0.3">
      <c r="B33" s="20" t="s">
        <v>134</v>
      </c>
      <c r="C33" s="22"/>
      <c r="D33" s="22"/>
      <c r="E33" s="21">
        <f>SUM(E32)</f>
        <v>10304</v>
      </c>
    </row>
    <row r="34" spans="2:5" x14ac:dyDescent="0.25">
      <c r="B34" s="35" t="s">
        <v>137</v>
      </c>
      <c r="C34" s="35" t="s">
        <v>108</v>
      </c>
      <c r="D34" s="35" t="s">
        <v>76</v>
      </c>
      <c r="E34" s="52">
        <v>9250</v>
      </c>
    </row>
    <row r="35" spans="2:5" x14ac:dyDescent="0.25">
      <c r="B35" s="35" t="s">
        <v>159</v>
      </c>
      <c r="C35" s="35" t="s">
        <v>108</v>
      </c>
      <c r="D35" s="35" t="s">
        <v>84</v>
      </c>
      <c r="E35" s="52">
        <v>17764.220703125</v>
      </c>
    </row>
    <row r="36" spans="2:5" ht="15.75" thickBot="1" x14ac:dyDescent="0.3">
      <c r="B36" s="20" t="s">
        <v>137</v>
      </c>
      <c r="C36" s="22"/>
      <c r="D36" s="22"/>
      <c r="E36" s="21">
        <f>SUM(E34:E35)</f>
        <v>27014.220703125</v>
      </c>
    </row>
    <row r="37" spans="2:5" x14ac:dyDescent="0.25">
      <c r="B37" s="35" t="s">
        <v>140</v>
      </c>
      <c r="C37" s="35" t="s">
        <v>108</v>
      </c>
      <c r="D37" s="35" t="s">
        <v>37</v>
      </c>
      <c r="E37" s="52">
        <v>228650</v>
      </c>
    </row>
    <row r="38" spans="2:5" ht="15.75" thickBot="1" x14ac:dyDescent="0.3">
      <c r="B38" s="20" t="s">
        <v>140</v>
      </c>
      <c r="C38" s="22"/>
      <c r="D38" s="22"/>
      <c r="E38" s="21">
        <f>SUM(E37)</f>
        <v>228650</v>
      </c>
    </row>
    <row r="39" spans="2:5" x14ac:dyDescent="0.25">
      <c r="B39" s="35" t="s">
        <v>141</v>
      </c>
      <c r="C39" s="35" t="s">
        <v>108</v>
      </c>
      <c r="D39" s="35" t="s">
        <v>99</v>
      </c>
      <c r="E39" s="52">
        <v>17470</v>
      </c>
    </row>
    <row r="40" spans="2:5" ht="15.75" thickBot="1" x14ac:dyDescent="0.3">
      <c r="B40" s="20" t="s">
        <v>141</v>
      </c>
      <c r="C40" s="22"/>
      <c r="D40" s="22"/>
      <c r="E40" s="21">
        <f>SUM(E39)</f>
        <v>17470</v>
      </c>
    </row>
    <row r="41" spans="2:5" ht="16.5" thickBot="1" x14ac:dyDescent="0.3">
      <c r="B41" s="18" t="s">
        <v>0</v>
      </c>
      <c r="C41" s="18"/>
      <c r="D41" s="18"/>
      <c r="E41" s="19">
        <f>+E40+E38+E36+E33+E31+E27+E24+E22+E20+E18+E15+E13</f>
        <v>1464652.0712890625</v>
      </c>
    </row>
  </sheetData>
  <sortState ref="B12:E16">
    <sortCondition ref="B12"/>
  </sortState>
  <mergeCells count="5"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A10" sqref="A10:G10"/>
    </sheetView>
  </sheetViews>
  <sheetFormatPr baseColWidth="10" defaultColWidth="36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19.5" customHeight="1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167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 t="s">
        <v>50</v>
      </c>
      <c r="B12" s="35" t="s">
        <v>26</v>
      </c>
      <c r="C12" s="35" t="s">
        <v>58</v>
      </c>
      <c r="D12" s="35" t="s">
        <v>59</v>
      </c>
      <c r="E12" s="35" t="s">
        <v>60</v>
      </c>
      <c r="F12" s="36">
        <v>22481.619140625</v>
      </c>
      <c r="G12" s="37">
        <v>120000</v>
      </c>
    </row>
    <row r="13" spans="1:7" x14ac:dyDescent="0.25">
      <c r="A13" s="35" t="s">
        <v>50</v>
      </c>
      <c r="B13" s="35" t="s">
        <v>26</v>
      </c>
      <c r="C13" s="35" t="s">
        <v>58</v>
      </c>
      <c r="D13" s="35" t="s">
        <v>61</v>
      </c>
      <c r="E13" s="35" t="s">
        <v>60</v>
      </c>
      <c r="F13" s="36">
        <v>21664.390625</v>
      </c>
      <c r="G13" s="37">
        <v>113000</v>
      </c>
    </row>
    <row r="14" spans="1:7" ht="15.75" thickBot="1" x14ac:dyDescent="0.3">
      <c r="A14" s="20" t="s">
        <v>50</v>
      </c>
      <c r="B14" s="22"/>
      <c r="C14" s="22"/>
      <c r="D14" s="22"/>
      <c r="E14" s="22"/>
      <c r="F14" s="22">
        <f>SUM(F12:F13)</f>
        <v>44146.009765625</v>
      </c>
      <c r="G14" s="21">
        <f>SUM(G12:G13)</f>
        <v>233000</v>
      </c>
    </row>
    <row r="15" spans="1:7" x14ac:dyDescent="0.25">
      <c r="A15" s="35" t="s">
        <v>57</v>
      </c>
      <c r="B15" s="35" t="s">
        <v>26</v>
      </c>
      <c r="C15" s="35" t="s">
        <v>58</v>
      </c>
      <c r="D15" s="35" t="s">
        <v>59</v>
      </c>
      <c r="E15" s="35" t="s">
        <v>60</v>
      </c>
      <c r="F15" s="36">
        <v>45683.099609375</v>
      </c>
      <c r="G15" s="37">
        <v>163420</v>
      </c>
    </row>
    <row r="16" spans="1:7" ht="15.75" thickBot="1" x14ac:dyDescent="0.3">
      <c r="A16" s="20" t="s">
        <v>57</v>
      </c>
      <c r="B16" s="22"/>
      <c r="C16" s="22"/>
      <c r="D16" s="22"/>
      <c r="E16" s="22"/>
      <c r="F16" s="22">
        <f>SUM(F15)</f>
        <v>45683.099609375</v>
      </c>
      <c r="G16" s="21">
        <f>SUM(G15)</f>
        <v>163420</v>
      </c>
    </row>
    <row r="17" spans="1:7" x14ac:dyDescent="0.25">
      <c r="A17" s="35" t="s">
        <v>110</v>
      </c>
      <c r="B17" s="35" t="s">
        <v>26</v>
      </c>
      <c r="C17" s="35" t="s">
        <v>58</v>
      </c>
      <c r="D17" s="35" t="s">
        <v>59</v>
      </c>
      <c r="E17" s="35" t="s">
        <v>111</v>
      </c>
      <c r="F17" s="36">
        <v>22569.869140625</v>
      </c>
      <c r="G17" s="37">
        <v>130000</v>
      </c>
    </row>
    <row r="18" spans="1:7" x14ac:dyDescent="0.25">
      <c r="A18" s="35" t="s">
        <v>110</v>
      </c>
      <c r="B18" s="35" t="s">
        <v>26</v>
      </c>
      <c r="C18" s="35" t="s">
        <v>58</v>
      </c>
      <c r="D18" s="35" t="s">
        <v>59</v>
      </c>
      <c r="E18" s="35" t="s">
        <v>60</v>
      </c>
      <c r="F18" s="36">
        <v>28339.3701171875</v>
      </c>
      <c r="G18" s="37">
        <v>134000</v>
      </c>
    </row>
    <row r="19" spans="1:7" ht="15.75" thickBot="1" x14ac:dyDescent="0.3">
      <c r="A19" s="20" t="s">
        <v>110</v>
      </c>
      <c r="B19" s="22"/>
      <c r="C19" s="22"/>
      <c r="D19" s="22"/>
      <c r="E19" s="22"/>
      <c r="F19" s="22">
        <f>SUM(F17:F18)</f>
        <v>50909.2392578125</v>
      </c>
      <c r="G19" s="21">
        <f>SUM(G17:G18)</f>
        <v>264000</v>
      </c>
    </row>
    <row r="20" spans="1:7" x14ac:dyDescent="0.25">
      <c r="A20" s="35" t="s">
        <v>131</v>
      </c>
      <c r="B20" s="35" t="s">
        <v>26</v>
      </c>
      <c r="C20" s="35" t="s">
        <v>58</v>
      </c>
      <c r="D20" s="35" t="s">
        <v>59</v>
      </c>
      <c r="E20" s="35" t="s">
        <v>60</v>
      </c>
      <c r="F20" s="36">
        <v>72140.5703125</v>
      </c>
      <c r="G20" s="37">
        <v>228000</v>
      </c>
    </row>
    <row r="21" spans="1:7" ht="15.75" thickBot="1" x14ac:dyDescent="0.3">
      <c r="A21" s="20" t="s">
        <v>131</v>
      </c>
      <c r="B21" s="22"/>
      <c r="C21" s="22"/>
      <c r="D21" s="22"/>
      <c r="E21" s="22"/>
      <c r="F21" s="22">
        <f>SUM(F20)</f>
        <v>72140.5703125</v>
      </c>
      <c r="G21" s="21">
        <f>SUM(G20)</f>
        <v>228000</v>
      </c>
    </row>
    <row r="22" spans="1:7" x14ac:dyDescent="0.25">
      <c r="A22" s="53" t="s">
        <v>133</v>
      </c>
      <c r="B22" s="53" t="s">
        <v>26</v>
      </c>
      <c r="C22" s="53" t="s">
        <v>58</v>
      </c>
      <c r="D22" s="53" t="s">
        <v>59</v>
      </c>
      <c r="E22" s="53" t="s">
        <v>60</v>
      </c>
      <c r="F22" s="54">
        <v>45143.669921875</v>
      </c>
      <c r="G22" s="54">
        <v>204998.7578125</v>
      </c>
    </row>
    <row r="23" spans="1:7" ht="15.75" thickBot="1" x14ac:dyDescent="0.3">
      <c r="A23" s="55" t="s">
        <v>133</v>
      </c>
      <c r="B23" s="56"/>
      <c r="C23" s="56"/>
      <c r="D23" s="56"/>
      <c r="E23" s="56"/>
      <c r="F23" s="56">
        <f>SUM(F22)</f>
        <v>45143.669921875</v>
      </c>
      <c r="G23" s="57">
        <f>SUM(G22)</f>
        <v>204998.7578125</v>
      </c>
    </row>
    <row r="24" spans="1:7" x14ac:dyDescent="0.25">
      <c r="A24" s="53" t="s">
        <v>134</v>
      </c>
      <c r="B24" s="53" t="s">
        <v>26</v>
      </c>
      <c r="C24" s="53" t="s">
        <v>58</v>
      </c>
      <c r="D24" s="53" t="s">
        <v>135</v>
      </c>
      <c r="E24" s="53" t="s">
        <v>136</v>
      </c>
      <c r="F24" s="54">
        <v>26217.900390625</v>
      </c>
      <c r="G24" s="54">
        <v>53430</v>
      </c>
    </row>
    <row r="25" spans="1:7" ht="15.75" thickBot="1" x14ac:dyDescent="0.3">
      <c r="A25" s="55" t="s">
        <v>134</v>
      </c>
      <c r="B25" s="56"/>
      <c r="C25" s="56"/>
      <c r="D25" s="56"/>
      <c r="E25" s="56"/>
      <c r="F25" s="56">
        <f>SUM(F24)</f>
        <v>26217.900390625</v>
      </c>
      <c r="G25" s="57">
        <f>SUM(G24)</f>
        <v>53430</v>
      </c>
    </row>
    <row r="26" spans="1:7" x14ac:dyDescent="0.25">
      <c r="A26" s="35" t="s">
        <v>137</v>
      </c>
      <c r="B26" s="35" t="s">
        <v>26</v>
      </c>
      <c r="C26" s="35" t="s">
        <v>58</v>
      </c>
      <c r="D26" s="35" t="s">
        <v>138</v>
      </c>
      <c r="E26" s="35" t="s">
        <v>60</v>
      </c>
      <c r="F26" s="36">
        <v>21741.990234375</v>
      </c>
      <c r="G26" s="37">
        <v>111999.5625</v>
      </c>
    </row>
    <row r="27" spans="1:7" x14ac:dyDescent="0.25">
      <c r="A27" s="35" t="s">
        <v>137</v>
      </c>
      <c r="B27" s="35" t="s">
        <v>26</v>
      </c>
      <c r="C27" s="35" t="s">
        <v>58</v>
      </c>
      <c r="D27" s="35" t="s">
        <v>59</v>
      </c>
      <c r="E27" s="35" t="s">
        <v>139</v>
      </c>
      <c r="F27" s="36">
        <v>18144.779296875</v>
      </c>
      <c r="G27" s="37">
        <v>93000</v>
      </c>
    </row>
    <row r="28" spans="1:7" ht="15.75" thickBot="1" x14ac:dyDescent="0.3">
      <c r="A28" s="20" t="s">
        <v>137</v>
      </c>
      <c r="B28" s="22"/>
      <c r="C28" s="22"/>
      <c r="D28" s="22"/>
      <c r="E28" s="22"/>
      <c r="F28" s="22">
        <f>SUM(F26:F27)</f>
        <v>39886.76953125</v>
      </c>
      <c r="G28" s="21">
        <f>SUM(G26:G27)</f>
        <v>204999.5625</v>
      </c>
    </row>
    <row r="29" spans="1:7" x14ac:dyDescent="0.25">
      <c r="A29" s="35" t="s">
        <v>140</v>
      </c>
      <c r="B29" s="35" t="s">
        <v>26</v>
      </c>
      <c r="C29" s="35" t="s">
        <v>58</v>
      </c>
      <c r="D29" s="35" t="s">
        <v>59</v>
      </c>
      <c r="E29" s="35" t="s">
        <v>60</v>
      </c>
      <c r="F29" s="36">
        <v>22543.5390625</v>
      </c>
      <c r="G29" s="37">
        <v>102000</v>
      </c>
    </row>
    <row r="30" spans="1:7" ht="15.75" thickBot="1" x14ac:dyDescent="0.3">
      <c r="A30" s="20" t="s">
        <v>140</v>
      </c>
      <c r="B30" s="22"/>
      <c r="C30" s="22"/>
      <c r="D30" s="22"/>
      <c r="E30" s="22"/>
      <c r="F30" s="22">
        <f>SUM(F29)</f>
        <v>22543.5390625</v>
      </c>
      <c r="G30" s="21">
        <f>SUM(G29)</f>
        <v>102000</v>
      </c>
    </row>
    <row r="31" spans="1:7" x14ac:dyDescent="0.25">
      <c r="A31" s="35" t="s">
        <v>141</v>
      </c>
      <c r="B31" s="35" t="s">
        <v>26</v>
      </c>
      <c r="C31" s="35" t="s">
        <v>58</v>
      </c>
      <c r="D31" s="35" t="s">
        <v>59</v>
      </c>
      <c r="E31" s="35" t="s">
        <v>60</v>
      </c>
      <c r="F31" s="36">
        <v>22543.759765625</v>
      </c>
      <c r="G31" s="37">
        <v>105000</v>
      </c>
    </row>
    <row r="32" spans="1:7" ht="15.75" thickBot="1" x14ac:dyDescent="0.3">
      <c r="A32" s="20" t="s">
        <v>141</v>
      </c>
      <c r="B32" s="22"/>
      <c r="C32" s="22"/>
      <c r="D32" s="22"/>
      <c r="E32" s="22"/>
      <c r="F32" s="22">
        <f>SUM(F31)</f>
        <v>22543.759765625</v>
      </c>
      <c r="G32" s="21">
        <f>SUM(G31)</f>
        <v>105000</v>
      </c>
    </row>
    <row r="33" spans="1:7" ht="16.5" thickBot="1" x14ac:dyDescent="0.3">
      <c r="A33" s="18" t="s">
        <v>0</v>
      </c>
      <c r="B33" s="18"/>
      <c r="C33" s="18"/>
      <c r="D33" s="18"/>
      <c r="E33" s="18"/>
      <c r="F33" s="18">
        <f>SUM(F32,F30,F28,F25,F23,F21,F19,F16,F14)</f>
        <v>369214.5576171875</v>
      </c>
      <c r="G33" s="19">
        <f>SUM(G32,G30,G28,G25,G23,G21,G19,G16,G14)</f>
        <v>1558848.3203125</v>
      </c>
    </row>
    <row r="34" spans="1:7" ht="17.25" x14ac:dyDescent="0.4">
      <c r="A34" s="48"/>
      <c r="B34" s="48"/>
      <c r="C34" s="48"/>
      <c r="D34" s="48"/>
      <c r="E34" s="48"/>
      <c r="F34" s="49"/>
      <c r="G34" s="49"/>
    </row>
    <row r="35" spans="1:7" ht="17.25" x14ac:dyDescent="0.4">
      <c r="F35" s="50"/>
      <c r="G35" s="51"/>
    </row>
    <row r="36" spans="1:7" ht="17.25" x14ac:dyDescent="0.4">
      <c r="F36" s="50"/>
      <c r="G36" s="51"/>
    </row>
  </sheetData>
  <sortState ref="A12:H28">
    <sortCondition ref="D12:D28"/>
  </sortState>
  <mergeCells count="5">
    <mergeCell ref="A6:G6"/>
    <mergeCell ref="A7:G7"/>
    <mergeCell ref="A8:G8"/>
    <mergeCell ref="A9:G9"/>
    <mergeCell ref="A10:G10"/>
  </mergeCells>
  <printOptions horizontalCentered="1"/>
  <pageMargins left="0.7" right="0.7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0" zoomScale="80" zoomScaleNormal="80" workbookViewId="0">
      <selection activeCell="A10" sqref="A10:G10"/>
    </sheetView>
  </sheetViews>
  <sheetFormatPr baseColWidth="10" defaultColWidth="25.140625" defaultRowHeight="15" x14ac:dyDescent="0.25"/>
  <cols>
    <col min="1" max="1" width="11.42578125" bestFit="1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168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 t="s">
        <v>27</v>
      </c>
      <c r="B12" s="35" t="s">
        <v>26</v>
      </c>
      <c r="C12" s="35" t="s">
        <v>39</v>
      </c>
      <c r="D12" s="35" t="s">
        <v>41</v>
      </c>
      <c r="E12" s="35" t="s">
        <v>45</v>
      </c>
      <c r="F12" s="36">
        <v>16293.4599609375</v>
      </c>
      <c r="G12" s="37">
        <v>33546.66015625</v>
      </c>
    </row>
    <row r="13" spans="1:7" x14ac:dyDescent="0.25">
      <c r="A13" s="35" t="s">
        <v>27</v>
      </c>
      <c r="B13" s="35" t="s">
        <v>26</v>
      </c>
      <c r="C13" s="35" t="s">
        <v>39</v>
      </c>
      <c r="D13" s="35" t="s">
        <v>44</v>
      </c>
      <c r="E13" s="35" t="s">
        <v>42</v>
      </c>
      <c r="F13" s="36">
        <v>394.84999847412109</v>
      </c>
      <c r="G13" s="37">
        <v>48995.649993896484</v>
      </c>
    </row>
    <row r="14" spans="1:7" x14ac:dyDescent="0.25">
      <c r="A14" s="35" t="s">
        <v>27</v>
      </c>
      <c r="B14" s="35" t="s">
        <v>26</v>
      </c>
      <c r="C14" s="35" t="s">
        <v>39</v>
      </c>
      <c r="D14" s="35" t="s">
        <v>38</v>
      </c>
      <c r="E14" s="35" t="s">
        <v>42</v>
      </c>
      <c r="F14" s="36">
        <v>6730.4800720214844</v>
      </c>
      <c r="G14" s="37">
        <v>20869.39990234375</v>
      </c>
    </row>
    <row r="15" spans="1:7" x14ac:dyDescent="0.25">
      <c r="A15" s="35" t="s">
        <v>27</v>
      </c>
      <c r="B15" s="35" t="s">
        <v>26</v>
      </c>
      <c r="C15" s="35" t="s">
        <v>39</v>
      </c>
      <c r="D15" s="35" t="s">
        <v>43</v>
      </c>
      <c r="E15" s="35" t="s">
        <v>42</v>
      </c>
      <c r="F15" s="36">
        <v>1700.989990234375</v>
      </c>
      <c r="G15" s="37">
        <v>1447.280029296875</v>
      </c>
    </row>
    <row r="16" spans="1:7" x14ac:dyDescent="0.25">
      <c r="A16" s="35" t="s">
        <v>27</v>
      </c>
      <c r="B16" s="35" t="s">
        <v>26</v>
      </c>
      <c r="C16" s="35" t="s">
        <v>39</v>
      </c>
      <c r="D16" s="35" t="s">
        <v>41</v>
      </c>
      <c r="E16" s="35" t="s">
        <v>30</v>
      </c>
      <c r="F16" s="36">
        <v>1652</v>
      </c>
      <c r="G16" s="37">
        <v>4061.5</v>
      </c>
    </row>
    <row r="17" spans="1:7" x14ac:dyDescent="0.25">
      <c r="A17" s="35" t="s">
        <v>27</v>
      </c>
      <c r="B17" s="35" t="s">
        <v>26</v>
      </c>
      <c r="C17" s="35" t="s">
        <v>39</v>
      </c>
      <c r="D17" s="35" t="s">
        <v>40</v>
      </c>
      <c r="E17" s="35" t="s">
        <v>30</v>
      </c>
      <c r="F17" s="36">
        <v>2581.77001953125</v>
      </c>
      <c r="G17" s="37">
        <v>2299.0999755859375</v>
      </c>
    </row>
    <row r="18" spans="1:7" x14ac:dyDescent="0.25">
      <c r="A18" s="35" t="s">
        <v>27</v>
      </c>
      <c r="B18" s="35" t="s">
        <v>26</v>
      </c>
      <c r="C18" s="35" t="s">
        <v>39</v>
      </c>
      <c r="D18" s="35" t="s">
        <v>38</v>
      </c>
      <c r="E18" s="35" t="s">
        <v>37</v>
      </c>
      <c r="F18" s="36">
        <v>266.70999145507812</v>
      </c>
      <c r="G18" s="37">
        <v>2968.39990234375</v>
      </c>
    </row>
    <row r="19" spans="1:7" x14ac:dyDescent="0.25">
      <c r="A19" s="35" t="s">
        <v>27</v>
      </c>
      <c r="B19" s="35" t="s">
        <v>26</v>
      </c>
      <c r="C19" s="35" t="s">
        <v>46</v>
      </c>
      <c r="D19" s="35" t="s">
        <v>47</v>
      </c>
      <c r="E19" s="35" t="s">
        <v>42</v>
      </c>
      <c r="F19" s="36">
        <v>5097.2900390625</v>
      </c>
      <c r="G19" s="37">
        <v>34406.75</v>
      </c>
    </row>
    <row r="20" spans="1:7" x14ac:dyDescent="0.25">
      <c r="A20" s="35" t="s">
        <v>27</v>
      </c>
      <c r="B20" s="35" t="s">
        <v>26</v>
      </c>
      <c r="C20" s="35" t="s">
        <v>46</v>
      </c>
      <c r="D20" s="35" t="s">
        <v>48</v>
      </c>
      <c r="E20" s="35" t="s">
        <v>42</v>
      </c>
      <c r="F20" s="36">
        <v>8475.85009765625</v>
      </c>
      <c r="G20" s="37">
        <v>38963.150390625</v>
      </c>
    </row>
    <row r="21" spans="1:7" x14ac:dyDescent="0.25">
      <c r="A21" s="35" t="s">
        <v>27</v>
      </c>
      <c r="B21" s="35" t="s">
        <v>26</v>
      </c>
      <c r="C21" s="35" t="s">
        <v>46</v>
      </c>
      <c r="D21" s="35" t="s">
        <v>49</v>
      </c>
      <c r="E21" s="35" t="s">
        <v>42</v>
      </c>
      <c r="F21" s="36">
        <v>5362.8301391601562</v>
      </c>
      <c r="G21" s="37">
        <v>29511.960205078125</v>
      </c>
    </row>
    <row r="22" spans="1:7" ht="15.75" thickBot="1" x14ac:dyDescent="0.3">
      <c r="A22" s="20" t="s">
        <v>27</v>
      </c>
      <c r="B22" s="22"/>
      <c r="C22" s="22"/>
      <c r="D22" s="22"/>
      <c r="E22" s="22"/>
      <c r="F22" s="22">
        <f>SUM(F12:F21)</f>
        <v>48556.230308532715</v>
      </c>
      <c r="G22" s="21">
        <f>SUM(G12:G21)</f>
        <v>217069.85055541992</v>
      </c>
    </row>
    <row r="23" spans="1:7" x14ac:dyDescent="0.25">
      <c r="A23" s="35" t="s">
        <v>50</v>
      </c>
      <c r="B23" s="35" t="s">
        <v>26</v>
      </c>
      <c r="C23" s="35" t="s">
        <v>39</v>
      </c>
      <c r="D23" s="35" t="s">
        <v>38</v>
      </c>
      <c r="E23" s="35" t="s">
        <v>37</v>
      </c>
      <c r="F23" s="36">
        <v>293.92999267578125</v>
      </c>
      <c r="G23" s="37">
        <v>788</v>
      </c>
    </row>
    <row r="24" spans="1:7" x14ac:dyDescent="0.25">
      <c r="A24" s="35" t="s">
        <v>50</v>
      </c>
      <c r="B24" s="35" t="s">
        <v>26</v>
      </c>
      <c r="C24" s="35" t="s">
        <v>39</v>
      </c>
      <c r="D24" s="35" t="s">
        <v>40</v>
      </c>
      <c r="E24" s="35" t="s">
        <v>35</v>
      </c>
      <c r="F24" s="36">
        <v>713.97000122070312</v>
      </c>
      <c r="G24" s="37">
        <v>997.55999755859375</v>
      </c>
    </row>
    <row r="25" spans="1:7" x14ac:dyDescent="0.25">
      <c r="A25" s="35" t="s">
        <v>50</v>
      </c>
      <c r="B25" s="35" t="s">
        <v>26</v>
      </c>
      <c r="C25" s="35" t="s">
        <v>39</v>
      </c>
      <c r="D25" s="35" t="s">
        <v>43</v>
      </c>
      <c r="E25" s="35" t="s">
        <v>42</v>
      </c>
      <c r="F25" s="36">
        <v>3401.97998046875</v>
      </c>
      <c r="G25" s="37">
        <v>2894.570068359375</v>
      </c>
    </row>
    <row r="26" spans="1:7" x14ac:dyDescent="0.25">
      <c r="A26" s="35" t="s">
        <v>50</v>
      </c>
      <c r="B26" s="35" t="s">
        <v>26</v>
      </c>
      <c r="C26" s="35" t="s">
        <v>39</v>
      </c>
      <c r="D26" s="35" t="s">
        <v>38</v>
      </c>
      <c r="E26" s="35" t="s">
        <v>42</v>
      </c>
      <c r="F26" s="36">
        <v>10613.420104980469</v>
      </c>
      <c r="G26" s="37">
        <v>32690.06982421875</v>
      </c>
    </row>
    <row r="27" spans="1:7" x14ac:dyDescent="0.25">
      <c r="A27" s="35" t="s">
        <v>50</v>
      </c>
      <c r="B27" s="35" t="s">
        <v>26</v>
      </c>
      <c r="C27" s="35" t="s">
        <v>39</v>
      </c>
      <c r="D27" s="35" t="s">
        <v>44</v>
      </c>
      <c r="E27" s="35" t="s">
        <v>42</v>
      </c>
      <c r="F27" s="36">
        <v>783.59000396728516</v>
      </c>
      <c r="G27" s="37">
        <v>2640.3399658203125</v>
      </c>
    </row>
    <row r="28" spans="1:7" x14ac:dyDescent="0.25">
      <c r="A28" s="35" t="s">
        <v>50</v>
      </c>
      <c r="B28" s="35" t="s">
        <v>26</v>
      </c>
      <c r="C28" s="35" t="s">
        <v>39</v>
      </c>
      <c r="D28" s="35" t="s">
        <v>41</v>
      </c>
      <c r="E28" s="35" t="s">
        <v>54</v>
      </c>
      <c r="F28" s="36">
        <v>35012.51953125</v>
      </c>
      <c r="G28" s="37">
        <v>62520.359375</v>
      </c>
    </row>
    <row r="29" spans="1:7" x14ac:dyDescent="0.25">
      <c r="A29" s="35" t="s">
        <v>50</v>
      </c>
      <c r="B29" s="35" t="s">
        <v>26</v>
      </c>
      <c r="C29" s="35" t="s">
        <v>39</v>
      </c>
      <c r="D29" s="35" t="s">
        <v>41</v>
      </c>
      <c r="E29" s="35" t="s">
        <v>45</v>
      </c>
      <c r="F29" s="36">
        <v>13425.080078125</v>
      </c>
      <c r="G29" s="37">
        <v>30021.16015625</v>
      </c>
    </row>
    <row r="30" spans="1:7" x14ac:dyDescent="0.25">
      <c r="A30" s="35" t="s">
        <v>50</v>
      </c>
      <c r="B30" s="35" t="s">
        <v>26</v>
      </c>
      <c r="C30" s="35" t="s">
        <v>39</v>
      </c>
      <c r="D30" s="35" t="s">
        <v>38</v>
      </c>
      <c r="E30" s="35" t="s">
        <v>37</v>
      </c>
      <c r="F30" s="36">
        <v>161.58999633789062</v>
      </c>
      <c r="G30" s="37">
        <v>875</v>
      </c>
    </row>
    <row r="31" spans="1:7" x14ac:dyDescent="0.25">
      <c r="A31" s="35" t="s">
        <v>50</v>
      </c>
      <c r="B31" s="35" t="s">
        <v>26</v>
      </c>
      <c r="C31" s="35" t="s">
        <v>39</v>
      </c>
      <c r="D31" s="35" t="s">
        <v>40</v>
      </c>
      <c r="E31" s="35" t="s">
        <v>30</v>
      </c>
      <c r="F31" s="36">
        <v>961.14999389648437</v>
      </c>
      <c r="G31" s="37">
        <v>1280.0499877929687</v>
      </c>
    </row>
    <row r="32" spans="1:7" x14ac:dyDescent="0.25">
      <c r="A32" s="35" t="s">
        <v>50</v>
      </c>
      <c r="B32" s="35" t="s">
        <v>26</v>
      </c>
      <c r="C32" s="35" t="s">
        <v>46</v>
      </c>
      <c r="D32" s="35" t="s">
        <v>55</v>
      </c>
      <c r="E32" s="35" t="s">
        <v>42</v>
      </c>
      <c r="F32" s="36">
        <v>1190.68994140625</v>
      </c>
      <c r="G32" s="37">
        <v>8037.169921875</v>
      </c>
    </row>
    <row r="33" spans="1:7" x14ac:dyDescent="0.25">
      <c r="A33" s="35" t="s">
        <v>50</v>
      </c>
      <c r="B33" s="35" t="s">
        <v>26</v>
      </c>
      <c r="C33" s="35" t="s">
        <v>46</v>
      </c>
      <c r="D33" s="35" t="s">
        <v>47</v>
      </c>
      <c r="E33" s="35" t="s">
        <v>42</v>
      </c>
      <c r="F33" s="36">
        <v>7928.0802001953125</v>
      </c>
      <c r="G33" s="37">
        <v>53514.5498046875</v>
      </c>
    </row>
    <row r="34" spans="1:7" x14ac:dyDescent="0.25">
      <c r="A34" s="35" t="s">
        <v>50</v>
      </c>
      <c r="B34" s="35" t="s">
        <v>26</v>
      </c>
      <c r="C34" s="35" t="s">
        <v>46</v>
      </c>
      <c r="D34" s="35" t="s">
        <v>48</v>
      </c>
      <c r="E34" s="35" t="s">
        <v>42</v>
      </c>
      <c r="F34" s="36">
        <v>8415.5098876953125</v>
      </c>
      <c r="G34" s="37">
        <v>46285.3203125</v>
      </c>
    </row>
    <row r="35" spans="1:7" x14ac:dyDescent="0.25">
      <c r="A35" s="35" t="s">
        <v>50</v>
      </c>
      <c r="B35" s="35" t="s">
        <v>26</v>
      </c>
      <c r="C35" s="35" t="s">
        <v>46</v>
      </c>
      <c r="D35" s="35" t="s">
        <v>56</v>
      </c>
      <c r="E35" s="35" t="s">
        <v>42</v>
      </c>
      <c r="F35" s="36">
        <v>1649.9000244140625</v>
      </c>
      <c r="G35" s="37">
        <v>9074.48046875</v>
      </c>
    </row>
    <row r="36" spans="1:7" x14ac:dyDescent="0.25">
      <c r="A36" s="35" t="s">
        <v>50</v>
      </c>
      <c r="B36" s="35" t="s">
        <v>26</v>
      </c>
      <c r="C36" s="35" t="s">
        <v>46</v>
      </c>
      <c r="D36" s="35" t="s">
        <v>49</v>
      </c>
      <c r="E36" s="35" t="s">
        <v>42</v>
      </c>
      <c r="F36" s="36">
        <v>5433.7900390625</v>
      </c>
      <c r="G36" s="37">
        <v>29940.699951171875</v>
      </c>
    </row>
    <row r="37" spans="1:7" ht="15.75" thickBot="1" x14ac:dyDescent="0.3">
      <c r="A37" s="20" t="s">
        <v>50</v>
      </c>
      <c r="B37" s="22"/>
      <c r="C37" s="22"/>
      <c r="D37" s="22"/>
      <c r="E37" s="22"/>
      <c r="F37" s="22">
        <f>SUM(F23:F36)</f>
        <v>89985.199775695801</v>
      </c>
      <c r="G37" s="21">
        <f>SUM(G23:G36)</f>
        <v>281559.32983398437</v>
      </c>
    </row>
    <row r="38" spans="1:7" x14ac:dyDescent="0.25">
      <c r="A38" s="35" t="s">
        <v>110</v>
      </c>
      <c r="B38" s="35" t="s">
        <v>26</v>
      </c>
      <c r="C38" s="35" t="s">
        <v>39</v>
      </c>
      <c r="D38" s="35" t="s">
        <v>44</v>
      </c>
      <c r="E38" s="35" t="s">
        <v>62</v>
      </c>
      <c r="F38" s="36">
        <v>318.8800048828125</v>
      </c>
      <c r="G38" s="37">
        <v>687</v>
      </c>
    </row>
    <row r="39" spans="1:7" x14ac:dyDescent="0.25">
      <c r="A39" s="35" t="s">
        <v>110</v>
      </c>
      <c r="B39" s="35" t="s">
        <v>26</v>
      </c>
      <c r="C39" s="35" t="s">
        <v>39</v>
      </c>
      <c r="D39" s="35" t="s">
        <v>44</v>
      </c>
      <c r="E39" s="35" t="s">
        <v>42</v>
      </c>
      <c r="F39" s="36">
        <v>975.90999603271484</v>
      </c>
      <c r="G39" s="37">
        <v>3201.1100158691406</v>
      </c>
    </row>
    <row r="40" spans="1:7" x14ac:dyDescent="0.25">
      <c r="A40" s="35" t="s">
        <v>110</v>
      </c>
      <c r="B40" s="35" t="s">
        <v>26</v>
      </c>
      <c r="C40" s="35" t="s">
        <v>39</v>
      </c>
      <c r="D40" s="35" t="s">
        <v>38</v>
      </c>
      <c r="E40" s="35" t="s">
        <v>42</v>
      </c>
      <c r="F40" s="36">
        <v>18831.060333251953</v>
      </c>
      <c r="G40" s="37">
        <v>53986.280151367188</v>
      </c>
    </row>
    <row r="41" spans="1:7" x14ac:dyDescent="0.25">
      <c r="A41" s="35" t="s">
        <v>110</v>
      </c>
      <c r="B41" s="35" t="s">
        <v>26</v>
      </c>
      <c r="C41" s="35" t="s">
        <v>39</v>
      </c>
      <c r="D41" s="35" t="s">
        <v>38</v>
      </c>
      <c r="E41" s="35" t="s">
        <v>37</v>
      </c>
      <c r="F41" s="36">
        <v>440.1199951171875</v>
      </c>
      <c r="G41" s="37">
        <v>3277.110107421875</v>
      </c>
    </row>
    <row r="42" spans="1:7" x14ac:dyDescent="0.25">
      <c r="A42" s="35" t="s">
        <v>110</v>
      </c>
      <c r="B42" s="35" t="s">
        <v>26</v>
      </c>
      <c r="C42" s="35" t="s">
        <v>39</v>
      </c>
      <c r="D42" s="35" t="s">
        <v>43</v>
      </c>
      <c r="E42" s="35" t="s">
        <v>111</v>
      </c>
      <c r="F42" s="36">
        <v>1812.1199951171875</v>
      </c>
      <c r="G42" s="37">
        <v>1541.8399658203125</v>
      </c>
    </row>
    <row r="43" spans="1:7" x14ac:dyDescent="0.25">
      <c r="A43" s="35" t="s">
        <v>110</v>
      </c>
      <c r="B43" s="35" t="s">
        <v>26</v>
      </c>
      <c r="C43" s="35" t="s">
        <v>39</v>
      </c>
      <c r="D43" s="35" t="s">
        <v>43</v>
      </c>
      <c r="E43" s="35" t="s">
        <v>42</v>
      </c>
      <c r="F43" s="36">
        <v>2551.47998046875</v>
      </c>
      <c r="G43" s="37">
        <v>2170.929931640625</v>
      </c>
    </row>
    <row r="44" spans="1:7" x14ac:dyDescent="0.25">
      <c r="A44" s="35" t="s">
        <v>110</v>
      </c>
      <c r="B44" s="35" t="s">
        <v>26</v>
      </c>
      <c r="C44" s="35" t="s">
        <v>39</v>
      </c>
      <c r="D44" s="35" t="s">
        <v>41</v>
      </c>
      <c r="E44" s="35" t="s">
        <v>54</v>
      </c>
      <c r="F44" s="36">
        <v>16709.369140625</v>
      </c>
      <c r="G44" s="37">
        <v>35728.3984375</v>
      </c>
    </row>
    <row r="45" spans="1:7" x14ac:dyDescent="0.25">
      <c r="A45" s="35" t="s">
        <v>110</v>
      </c>
      <c r="B45" s="35" t="s">
        <v>26</v>
      </c>
      <c r="C45" s="35" t="s">
        <v>39</v>
      </c>
      <c r="D45" s="35" t="s">
        <v>41</v>
      </c>
      <c r="E45" s="35" t="s">
        <v>45</v>
      </c>
      <c r="F45" s="36">
        <v>21489.830078125</v>
      </c>
      <c r="G45" s="37">
        <v>59241.30078125</v>
      </c>
    </row>
    <row r="46" spans="1:7" x14ac:dyDescent="0.25">
      <c r="A46" s="35" t="s">
        <v>110</v>
      </c>
      <c r="B46" s="35" t="s">
        <v>26</v>
      </c>
      <c r="C46" s="35" t="s">
        <v>39</v>
      </c>
      <c r="D46" s="35" t="s">
        <v>40</v>
      </c>
      <c r="E46" s="35" t="s">
        <v>35</v>
      </c>
      <c r="F46" s="36">
        <v>717.58998107910156</v>
      </c>
      <c r="G46" s="37">
        <v>1201.1900024414062</v>
      </c>
    </row>
    <row r="47" spans="1:7" x14ac:dyDescent="0.25">
      <c r="A47" s="35" t="s">
        <v>110</v>
      </c>
      <c r="B47" s="35" t="s">
        <v>26</v>
      </c>
      <c r="C47" s="35" t="s">
        <v>39</v>
      </c>
      <c r="D47" s="35" t="s">
        <v>40</v>
      </c>
      <c r="E47" s="35" t="s">
        <v>84</v>
      </c>
      <c r="F47" s="36">
        <v>15.390000343322754</v>
      </c>
      <c r="G47" s="37">
        <v>0</v>
      </c>
    </row>
    <row r="48" spans="1:7" x14ac:dyDescent="0.25">
      <c r="A48" s="35" t="s">
        <v>110</v>
      </c>
      <c r="B48" s="35" t="s">
        <v>26</v>
      </c>
      <c r="C48" s="35" t="s">
        <v>39</v>
      </c>
      <c r="D48" s="35" t="s">
        <v>40</v>
      </c>
      <c r="E48" s="35" t="s">
        <v>30</v>
      </c>
      <c r="F48" s="36">
        <v>1663.2900085449219</v>
      </c>
      <c r="G48" s="37">
        <v>2279.4099731445312</v>
      </c>
    </row>
    <row r="49" spans="1:7" x14ac:dyDescent="0.25">
      <c r="A49" s="35" t="s">
        <v>110</v>
      </c>
      <c r="B49" s="35" t="s">
        <v>26</v>
      </c>
      <c r="C49" s="35" t="s">
        <v>46</v>
      </c>
      <c r="D49" s="35" t="s">
        <v>47</v>
      </c>
      <c r="E49" s="35" t="s">
        <v>42</v>
      </c>
      <c r="F49" s="36">
        <v>6577.14990234375</v>
      </c>
      <c r="G49" s="37">
        <v>44395.80859375</v>
      </c>
    </row>
    <row r="50" spans="1:7" x14ac:dyDescent="0.25">
      <c r="A50" s="35" t="s">
        <v>110</v>
      </c>
      <c r="B50" s="35" t="s">
        <v>26</v>
      </c>
      <c r="C50" s="35" t="s">
        <v>46</v>
      </c>
      <c r="D50" s="35" t="s">
        <v>48</v>
      </c>
      <c r="E50" s="35" t="s">
        <v>42</v>
      </c>
      <c r="F50" s="36">
        <v>13163.580078125</v>
      </c>
      <c r="G50" s="37">
        <v>77928.419921875</v>
      </c>
    </row>
    <row r="51" spans="1:7" x14ac:dyDescent="0.25">
      <c r="A51" s="35" t="s">
        <v>110</v>
      </c>
      <c r="B51" s="35" t="s">
        <v>26</v>
      </c>
      <c r="C51" s="35" t="s">
        <v>46</v>
      </c>
      <c r="D51" s="35" t="s">
        <v>48</v>
      </c>
      <c r="E51" s="35" t="s">
        <v>112</v>
      </c>
      <c r="F51" s="36">
        <v>88.900001525878906</v>
      </c>
      <c r="G51" s="37">
        <v>535.08001708984375</v>
      </c>
    </row>
    <row r="52" spans="1:7" x14ac:dyDescent="0.25">
      <c r="A52" s="35" t="s">
        <v>110</v>
      </c>
      <c r="B52" s="35" t="s">
        <v>26</v>
      </c>
      <c r="C52" s="35" t="s">
        <v>46</v>
      </c>
      <c r="D52" s="35" t="s">
        <v>56</v>
      </c>
      <c r="E52" s="35" t="s">
        <v>112</v>
      </c>
      <c r="F52" s="36">
        <v>18.139999389648438</v>
      </c>
      <c r="G52" s="37">
        <v>216.10000610351562</v>
      </c>
    </row>
    <row r="53" spans="1:7" x14ac:dyDescent="0.25">
      <c r="A53" s="35" t="s">
        <v>110</v>
      </c>
      <c r="B53" s="35" t="s">
        <v>26</v>
      </c>
      <c r="C53" s="35" t="s">
        <v>46</v>
      </c>
      <c r="D53" s="35" t="s">
        <v>49</v>
      </c>
      <c r="E53" s="35" t="s">
        <v>42</v>
      </c>
      <c r="F53" s="36">
        <v>5630.1300048828125</v>
      </c>
      <c r="G53" s="37">
        <v>33363.72021484375</v>
      </c>
    </row>
    <row r="54" spans="1:7" x14ac:dyDescent="0.25">
      <c r="A54" s="35" t="s">
        <v>110</v>
      </c>
      <c r="B54" s="35" t="s">
        <v>26</v>
      </c>
      <c r="C54" s="35" t="s">
        <v>46</v>
      </c>
      <c r="D54" s="35" t="s">
        <v>113</v>
      </c>
      <c r="E54" s="35" t="s">
        <v>42</v>
      </c>
      <c r="F54" s="36">
        <v>74105.9677734375</v>
      </c>
      <c r="G54" s="37">
        <v>95013.69921875</v>
      </c>
    </row>
    <row r="55" spans="1:7" x14ac:dyDescent="0.25">
      <c r="A55" s="35" t="s">
        <v>110</v>
      </c>
      <c r="B55" s="35" t="s">
        <v>26</v>
      </c>
      <c r="C55" s="35" t="s">
        <v>46</v>
      </c>
      <c r="D55" s="35" t="s">
        <v>113</v>
      </c>
      <c r="E55" s="35" t="s">
        <v>111</v>
      </c>
      <c r="F55" s="36">
        <v>10926.240234375</v>
      </c>
      <c r="G55" s="37">
        <v>65841.703125</v>
      </c>
    </row>
    <row r="56" spans="1:7" x14ac:dyDescent="0.25">
      <c r="A56" s="35" t="s">
        <v>110</v>
      </c>
      <c r="B56" s="35" t="s">
        <v>26</v>
      </c>
      <c r="C56" s="35" t="s">
        <v>46</v>
      </c>
      <c r="D56" s="35" t="s">
        <v>55</v>
      </c>
      <c r="E56" s="35" t="s">
        <v>42</v>
      </c>
      <c r="F56" s="36">
        <v>8788.4404296875</v>
      </c>
      <c r="G56" s="37">
        <v>59321.98828125</v>
      </c>
    </row>
    <row r="57" spans="1:7" ht="15.75" thickBot="1" x14ac:dyDescent="0.3">
      <c r="A57" s="20" t="s">
        <v>110</v>
      </c>
      <c r="B57" s="22"/>
      <c r="C57" s="22"/>
      <c r="D57" s="22"/>
      <c r="E57" s="22"/>
      <c r="F57" s="22">
        <f>SUM(F38:F56)</f>
        <v>184823.58793735504</v>
      </c>
      <c r="G57" s="21">
        <f>SUM(G38:G56)</f>
        <v>539931.08874511719</v>
      </c>
    </row>
    <row r="58" spans="1:7" x14ac:dyDescent="0.25">
      <c r="A58" s="35" t="s">
        <v>125</v>
      </c>
      <c r="B58" s="35" t="s">
        <v>26</v>
      </c>
      <c r="C58" s="35" t="s">
        <v>39</v>
      </c>
      <c r="D58" s="35" t="s">
        <v>44</v>
      </c>
      <c r="E58" s="35" t="s">
        <v>42</v>
      </c>
      <c r="F58" s="36">
        <v>895.85002136230469</v>
      </c>
      <c r="G58" s="37">
        <v>2989.3499755859375</v>
      </c>
    </row>
    <row r="59" spans="1:7" x14ac:dyDescent="0.25">
      <c r="A59" s="35" t="s">
        <v>125</v>
      </c>
      <c r="B59" s="35" t="s">
        <v>26</v>
      </c>
      <c r="C59" s="35" t="s">
        <v>39</v>
      </c>
      <c r="D59" s="35" t="s">
        <v>38</v>
      </c>
      <c r="E59" s="35" t="s">
        <v>42</v>
      </c>
      <c r="F59" s="36">
        <v>7111.5800476074219</v>
      </c>
      <c r="G59" s="37">
        <v>22565.930114746094</v>
      </c>
    </row>
    <row r="60" spans="1:7" x14ac:dyDescent="0.25">
      <c r="A60" s="35" t="s">
        <v>125</v>
      </c>
      <c r="B60" s="35" t="s">
        <v>26</v>
      </c>
      <c r="C60" s="35" t="s">
        <v>39</v>
      </c>
      <c r="D60" s="35" t="s">
        <v>38</v>
      </c>
      <c r="E60" s="35" t="s">
        <v>37</v>
      </c>
      <c r="F60" s="36">
        <v>127.73000335693359</v>
      </c>
      <c r="G60" s="37">
        <v>1595.5</v>
      </c>
    </row>
    <row r="61" spans="1:7" x14ac:dyDescent="0.25">
      <c r="A61" s="35" t="s">
        <v>125</v>
      </c>
      <c r="B61" s="35" t="s">
        <v>26</v>
      </c>
      <c r="C61" s="35" t="s">
        <v>39</v>
      </c>
      <c r="D61" s="35" t="s">
        <v>43</v>
      </c>
      <c r="E61" s="35" t="s">
        <v>42</v>
      </c>
      <c r="F61" s="36">
        <v>1406.1500244140625</v>
      </c>
      <c r="G61" s="37">
        <v>1196.4200439453125</v>
      </c>
    </row>
    <row r="62" spans="1:7" x14ac:dyDescent="0.25">
      <c r="A62" s="35" t="s">
        <v>125</v>
      </c>
      <c r="B62" s="35" t="s">
        <v>26</v>
      </c>
      <c r="C62" s="35" t="s">
        <v>39</v>
      </c>
      <c r="D62" s="35" t="s">
        <v>40</v>
      </c>
      <c r="E62" s="35" t="s">
        <v>35</v>
      </c>
      <c r="F62" s="36">
        <v>1268</v>
      </c>
      <c r="G62" s="37">
        <v>1205.8800048828125</v>
      </c>
    </row>
    <row r="63" spans="1:7" x14ac:dyDescent="0.25">
      <c r="A63" s="35" t="s">
        <v>125</v>
      </c>
      <c r="B63" s="35" t="s">
        <v>26</v>
      </c>
      <c r="C63" s="35" t="s">
        <v>39</v>
      </c>
      <c r="D63" s="35" t="s">
        <v>40</v>
      </c>
      <c r="E63" s="35" t="s">
        <v>84</v>
      </c>
      <c r="F63" s="36">
        <v>15.390000343322754</v>
      </c>
      <c r="G63" s="37">
        <v>9</v>
      </c>
    </row>
    <row r="64" spans="1:7" x14ac:dyDescent="0.25">
      <c r="A64" s="35" t="s">
        <v>125</v>
      </c>
      <c r="B64" s="35" t="s">
        <v>26</v>
      </c>
      <c r="C64" s="35" t="s">
        <v>39</v>
      </c>
      <c r="D64" s="35" t="s">
        <v>40</v>
      </c>
      <c r="E64" s="35" t="s">
        <v>30</v>
      </c>
      <c r="F64" s="36">
        <v>963.4100341796875</v>
      </c>
      <c r="G64" s="37">
        <v>26572.39990234375</v>
      </c>
    </row>
    <row r="65" spans="1:7" x14ac:dyDescent="0.25">
      <c r="A65" s="35" t="s">
        <v>125</v>
      </c>
      <c r="B65" s="35" t="s">
        <v>26</v>
      </c>
      <c r="C65" s="35" t="s">
        <v>46</v>
      </c>
      <c r="D65" s="35" t="s">
        <v>55</v>
      </c>
      <c r="E65" s="35" t="s">
        <v>42</v>
      </c>
      <c r="F65" s="36">
        <v>9015.239990234375</v>
      </c>
      <c r="G65" s="37">
        <v>162264.03125</v>
      </c>
    </row>
    <row r="66" spans="1:7" x14ac:dyDescent="0.25">
      <c r="A66" s="35" t="s">
        <v>125</v>
      </c>
      <c r="B66" s="35" t="s">
        <v>26</v>
      </c>
      <c r="C66" s="35" t="s">
        <v>46</v>
      </c>
      <c r="D66" s="35" t="s">
        <v>126</v>
      </c>
      <c r="E66" s="35" t="s">
        <v>42</v>
      </c>
      <c r="F66" s="36">
        <v>453.60000610351562</v>
      </c>
      <c r="G66" s="37">
        <v>126750</v>
      </c>
    </row>
    <row r="67" spans="1:7" x14ac:dyDescent="0.25">
      <c r="A67" s="35" t="s">
        <v>125</v>
      </c>
      <c r="B67" s="35" t="s">
        <v>26</v>
      </c>
      <c r="C67" s="35" t="s">
        <v>46</v>
      </c>
      <c r="D67" s="35" t="s">
        <v>48</v>
      </c>
      <c r="E67" s="35" t="s">
        <v>42</v>
      </c>
      <c r="F67" s="36">
        <v>7343.6201171875</v>
      </c>
      <c r="G67" s="37">
        <v>43474.2392578125</v>
      </c>
    </row>
    <row r="68" spans="1:7" x14ac:dyDescent="0.25">
      <c r="A68" s="35" t="s">
        <v>125</v>
      </c>
      <c r="B68" s="35" t="s">
        <v>26</v>
      </c>
      <c r="C68" s="35" t="s">
        <v>46</v>
      </c>
      <c r="D68" s="35" t="s">
        <v>56</v>
      </c>
      <c r="E68" s="35" t="s">
        <v>42</v>
      </c>
      <c r="F68" s="36">
        <v>2264.580078125</v>
      </c>
      <c r="G68" s="37">
        <v>13406.330078125</v>
      </c>
    </row>
    <row r="69" spans="1:7" x14ac:dyDescent="0.25">
      <c r="A69" s="35" t="s">
        <v>125</v>
      </c>
      <c r="B69" s="35" t="s">
        <v>26</v>
      </c>
      <c r="C69" s="35" t="s">
        <v>46</v>
      </c>
      <c r="D69" s="35" t="s">
        <v>49</v>
      </c>
      <c r="E69" s="35" t="s">
        <v>42</v>
      </c>
      <c r="F69" s="36">
        <v>4118.8600463867187</v>
      </c>
      <c r="G69" s="37">
        <v>25008.03955078125</v>
      </c>
    </row>
    <row r="70" spans="1:7" x14ac:dyDescent="0.25">
      <c r="A70" s="35" t="s">
        <v>125</v>
      </c>
      <c r="B70" s="35" t="s">
        <v>26</v>
      </c>
      <c r="C70" s="35" t="s">
        <v>46</v>
      </c>
      <c r="D70" s="35" t="s">
        <v>47</v>
      </c>
      <c r="E70" s="35" t="s">
        <v>42</v>
      </c>
      <c r="F70" s="36">
        <v>1882.4300537109375</v>
      </c>
      <c r="G70" s="37">
        <v>11332.2099609375</v>
      </c>
    </row>
    <row r="71" spans="1:7" ht="15.75" thickBot="1" x14ac:dyDescent="0.3">
      <c r="A71" s="20" t="s">
        <v>125</v>
      </c>
      <c r="B71" s="22"/>
      <c r="C71" s="22"/>
      <c r="D71" s="22"/>
      <c r="E71" s="22"/>
      <c r="F71" s="22">
        <f>SUM(F58:F70)</f>
        <v>36866.44042301178</v>
      </c>
      <c r="G71" s="21">
        <f>SUM(G58:G70)</f>
        <v>438369.33013916016</v>
      </c>
    </row>
    <row r="72" spans="1:7" x14ac:dyDescent="0.25">
      <c r="A72" s="35" t="s">
        <v>131</v>
      </c>
      <c r="B72" s="35" t="s">
        <v>26</v>
      </c>
      <c r="C72" s="35" t="s">
        <v>39</v>
      </c>
      <c r="D72" s="35" t="s">
        <v>44</v>
      </c>
      <c r="E72" s="35" t="s">
        <v>42</v>
      </c>
      <c r="F72" s="36">
        <v>559.74001312255859</v>
      </c>
      <c r="G72" s="37">
        <v>1888.2100219726562</v>
      </c>
    </row>
    <row r="73" spans="1:7" x14ac:dyDescent="0.25">
      <c r="A73" s="35" t="s">
        <v>131</v>
      </c>
      <c r="B73" s="35" t="s">
        <v>26</v>
      </c>
      <c r="C73" s="35" t="s">
        <v>39</v>
      </c>
      <c r="D73" s="35" t="s">
        <v>38</v>
      </c>
      <c r="E73" s="35" t="s">
        <v>42</v>
      </c>
      <c r="F73" s="36">
        <v>7091.7701110839844</v>
      </c>
      <c r="G73" s="37">
        <v>17856.27001953125</v>
      </c>
    </row>
    <row r="74" spans="1:7" x14ac:dyDescent="0.25">
      <c r="A74" s="35" t="s">
        <v>131</v>
      </c>
      <c r="B74" s="35" t="s">
        <v>26</v>
      </c>
      <c r="C74" s="35" t="s">
        <v>39</v>
      </c>
      <c r="D74" s="35" t="s">
        <v>38</v>
      </c>
      <c r="E74" s="35" t="s">
        <v>37</v>
      </c>
      <c r="F74" s="36">
        <v>662.25</v>
      </c>
      <c r="G74" s="37">
        <v>5093.3798828125</v>
      </c>
    </row>
    <row r="75" spans="1:7" x14ac:dyDescent="0.25">
      <c r="A75" s="35" t="s">
        <v>131</v>
      </c>
      <c r="B75" s="35" t="s">
        <v>26</v>
      </c>
      <c r="C75" s="35" t="s">
        <v>39</v>
      </c>
      <c r="D75" s="35" t="s">
        <v>43</v>
      </c>
      <c r="E75" s="35" t="s">
        <v>42</v>
      </c>
      <c r="F75" s="36">
        <v>1816.6600341796875</v>
      </c>
      <c r="G75" s="37">
        <v>1545.699951171875</v>
      </c>
    </row>
    <row r="76" spans="1:7" x14ac:dyDescent="0.25">
      <c r="A76" s="35" t="s">
        <v>131</v>
      </c>
      <c r="B76" s="35" t="s">
        <v>26</v>
      </c>
      <c r="C76" s="35" t="s">
        <v>39</v>
      </c>
      <c r="D76" s="35" t="s">
        <v>41</v>
      </c>
      <c r="E76" s="35" t="s">
        <v>45</v>
      </c>
      <c r="F76" s="36">
        <v>23535.14013671875</v>
      </c>
      <c r="G76" s="37">
        <v>47509.25</v>
      </c>
    </row>
    <row r="77" spans="1:7" x14ac:dyDescent="0.25">
      <c r="A77" s="35" t="s">
        <v>131</v>
      </c>
      <c r="B77" s="35" t="s">
        <v>26</v>
      </c>
      <c r="C77" s="35" t="s">
        <v>39</v>
      </c>
      <c r="D77" s="35" t="s">
        <v>40</v>
      </c>
      <c r="E77" s="35" t="s">
        <v>35</v>
      </c>
      <c r="F77" s="36">
        <v>1114</v>
      </c>
      <c r="G77" s="37">
        <v>911.80999755859375</v>
      </c>
    </row>
    <row r="78" spans="1:7" x14ac:dyDescent="0.25">
      <c r="A78" s="35" t="s">
        <v>131</v>
      </c>
      <c r="B78" s="35" t="s">
        <v>26</v>
      </c>
      <c r="C78" s="35" t="s">
        <v>39</v>
      </c>
      <c r="D78" s="35" t="s">
        <v>40</v>
      </c>
      <c r="E78" s="35" t="s">
        <v>30</v>
      </c>
      <c r="F78" s="36">
        <v>2578.60009765625</v>
      </c>
      <c r="G78" s="37">
        <v>2610.800048828125</v>
      </c>
    </row>
    <row r="79" spans="1:7" x14ac:dyDescent="0.25">
      <c r="A79" s="35" t="s">
        <v>131</v>
      </c>
      <c r="B79" s="35" t="s">
        <v>26</v>
      </c>
      <c r="C79" s="35" t="s">
        <v>46</v>
      </c>
      <c r="D79" s="35" t="s">
        <v>47</v>
      </c>
      <c r="E79" s="35" t="s">
        <v>42</v>
      </c>
      <c r="F79" s="36">
        <v>10080.849853515625</v>
      </c>
      <c r="G79" s="37">
        <v>60724.478515625</v>
      </c>
    </row>
    <row r="80" spans="1:7" x14ac:dyDescent="0.25">
      <c r="A80" s="35" t="s">
        <v>131</v>
      </c>
      <c r="B80" s="35" t="s">
        <v>26</v>
      </c>
      <c r="C80" s="35" t="s">
        <v>46</v>
      </c>
      <c r="D80" s="35" t="s">
        <v>48</v>
      </c>
      <c r="E80" s="35" t="s">
        <v>42</v>
      </c>
      <c r="F80" s="36">
        <v>7482.25</v>
      </c>
      <c r="G80" s="37">
        <v>44296.4296875</v>
      </c>
    </row>
    <row r="81" spans="1:7" x14ac:dyDescent="0.25">
      <c r="A81" s="35" t="s">
        <v>131</v>
      </c>
      <c r="B81" s="35" t="s">
        <v>26</v>
      </c>
      <c r="C81" s="35" t="s">
        <v>46</v>
      </c>
      <c r="D81" s="35" t="s">
        <v>56</v>
      </c>
      <c r="E81" s="35" t="s">
        <v>42</v>
      </c>
      <c r="F81" s="36">
        <v>273.6300048828125</v>
      </c>
      <c r="G81" s="37">
        <v>1620.1700439453125</v>
      </c>
    </row>
    <row r="82" spans="1:7" x14ac:dyDescent="0.25">
      <c r="A82" s="35" t="s">
        <v>131</v>
      </c>
      <c r="B82" s="35" t="s">
        <v>26</v>
      </c>
      <c r="C82" s="35" t="s">
        <v>46</v>
      </c>
      <c r="D82" s="35" t="s">
        <v>49</v>
      </c>
      <c r="E82" s="35" t="s">
        <v>42</v>
      </c>
      <c r="F82" s="36">
        <v>3825.8399658203125</v>
      </c>
      <c r="G82" s="37">
        <v>22671.580078125</v>
      </c>
    </row>
    <row r="83" spans="1:7" ht="15.75" thickBot="1" x14ac:dyDescent="0.3">
      <c r="A83" s="20" t="s">
        <v>131</v>
      </c>
      <c r="B83" s="22"/>
      <c r="C83" s="22"/>
      <c r="D83" s="22"/>
      <c r="E83" s="22"/>
      <c r="F83" s="22">
        <f>SUM(F72:F82)</f>
        <v>59020.73021697998</v>
      </c>
      <c r="G83" s="21">
        <f>SUM(G72:G82)</f>
        <v>206728.07824707031</v>
      </c>
    </row>
    <row r="84" spans="1:7" x14ac:dyDescent="0.25">
      <c r="A84" s="35" t="s">
        <v>133</v>
      </c>
      <c r="B84" s="35" t="s">
        <v>26</v>
      </c>
      <c r="C84" s="35" t="s">
        <v>39</v>
      </c>
      <c r="D84" s="35" t="s">
        <v>44</v>
      </c>
      <c r="E84" s="35" t="s">
        <v>42</v>
      </c>
      <c r="F84" s="36">
        <v>514.3800048828125</v>
      </c>
      <c r="G84" s="37">
        <v>1735.1900329589844</v>
      </c>
    </row>
    <row r="85" spans="1:7" x14ac:dyDescent="0.25">
      <c r="A85" s="35" t="s">
        <v>133</v>
      </c>
      <c r="B85" s="35" t="s">
        <v>26</v>
      </c>
      <c r="C85" s="35" t="s">
        <v>39</v>
      </c>
      <c r="D85" s="35" t="s">
        <v>38</v>
      </c>
      <c r="E85" s="35" t="s">
        <v>42</v>
      </c>
      <c r="F85" s="36">
        <v>5870.449951171875</v>
      </c>
      <c r="G85" s="37">
        <v>18646.509887695313</v>
      </c>
    </row>
    <row r="86" spans="1:7" x14ac:dyDescent="0.25">
      <c r="A86" s="35" t="s">
        <v>133</v>
      </c>
      <c r="B86" s="35" t="s">
        <v>26</v>
      </c>
      <c r="C86" s="35" t="s">
        <v>39</v>
      </c>
      <c r="D86" s="35" t="s">
        <v>41</v>
      </c>
      <c r="E86" s="35" t="s">
        <v>54</v>
      </c>
      <c r="F86" s="36">
        <v>11659.990234375</v>
      </c>
      <c r="G86" s="37">
        <v>36483.5</v>
      </c>
    </row>
    <row r="87" spans="1:7" x14ac:dyDescent="0.25">
      <c r="A87" s="35" t="s">
        <v>133</v>
      </c>
      <c r="B87" s="35" t="s">
        <v>26</v>
      </c>
      <c r="C87" s="35" t="s">
        <v>39</v>
      </c>
      <c r="D87" s="35" t="s">
        <v>41</v>
      </c>
      <c r="E87" s="35" t="s">
        <v>45</v>
      </c>
      <c r="F87" s="36">
        <v>15770.5703125</v>
      </c>
      <c r="G87" s="37">
        <v>3330.64990234375</v>
      </c>
    </row>
    <row r="88" spans="1:7" x14ac:dyDescent="0.25">
      <c r="A88" s="35" t="s">
        <v>133</v>
      </c>
      <c r="B88" s="35" t="s">
        <v>26</v>
      </c>
      <c r="C88" s="35" t="s">
        <v>39</v>
      </c>
      <c r="D88" s="35" t="s">
        <v>40</v>
      </c>
      <c r="E88" s="35" t="s">
        <v>35</v>
      </c>
      <c r="F88" s="36">
        <v>1572</v>
      </c>
      <c r="G88" s="37">
        <v>1471.4000244140625</v>
      </c>
    </row>
    <row r="89" spans="1:7" x14ac:dyDescent="0.25">
      <c r="A89" s="35" t="s">
        <v>133</v>
      </c>
      <c r="B89" s="35" t="s">
        <v>26</v>
      </c>
      <c r="C89" s="35" t="s">
        <v>39</v>
      </c>
      <c r="D89" s="35" t="s">
        <v>40</v>
      </c>
      <c r="E89" s="35" t="s">
        <v>30</v>
      </c>
      <c r="F89" s="36">
        <v>251.19999694824219</v>
      </c>
      <c r="G89" s="37">
        <v>532.79998779296875</v>
      </c>
    </row>
    <row r="90" spans="1:7" x14ac:dyDescent="0.25">
      <c r="A90" s="35" t="s">
        <v>133</v>
      </c>
      <c r="B90" s="35" t="s">
        <v>26</v>
      </c>
      <c r="C90" s="35" t="s">
        <v>46</v>
      </c>
      <c r="D90" s="35" t="s">
        <v>55</v>
      </c>
      <c r="E90" s="35" t="s">
        <v>42</v>
      </c>
      <c r="F90" s="36">
        <v>4613.3200073242187</v>
      </c>
      <c r="G90" s="37">
        <v>27695.2197265625</v>
      </c>
    </row>
    <row r="91" spans="1:7" x14ac:dyDescent="0.25">
      <c r="A91" s="35" t="s">
        <v>133</v>
      </c>
      <c r="B91" s="35" t="s">
        <v>26</v>
      </c>
      <c r="C91" s="35" t="s">
        <v>46</v>
      </c>
      <c r="D91" s="35" t="s">
        <v>48</v>
      </c>
      <c r="E91" s="35" t="s">
        <v>42</v>
      </c>
      <c r="F91" s="36">
        <v>9804.02001953125</v>
      </c>
      <c r="G91" s="37">
        <v>58035.5400390625</v>
      </c>
    </row>
    <row r="92" spans="1:7" x14ac:dyDescent="0.25">
      <c r="A92" s="35" t="s">
        <v>133</v>
      </c>
      <c r="B92" s="35" t="s">
        <v>26</v>
      </c>
      <c r="C92" s="35" t="s">
        <v>46</v>
      </c>
      <c r="D92" s="35" t="s">
        <v>56</v>
      </c>
      <c r="E92" s="35" t="s">
        <v>42</v>
      </c>
      <c r="F92" s="36">
        <v>202.60000610351562</v>
      </c>
      <c r="G92" s="37">
        <v>1200.5799560546875</v>
      </c>
    </row>
    <row r="93" spans="1:7" x14ac:dyDescent="0.25">
      <c r="A93" s="35" t="s">
        <v>133</v>
      </c>
      <c r="B93" s="35" t="s">
        <v>26</v>
      </c>
      <c r="C93" s="35" t="s">
        <v>46</v>
      </c>
      <c r="D93" s="35" t="s">
        <v>49</v>
      </c>
      <c r="E93" s="35" t="s">
        <v>42</v>
      </c>
      <c r="F93" s="36">
        <v>3329.5999755859375</v>
      </c>
      <c r="G93" s="37">
        <v>19730.98974609375</v>
      </c>
    </row>
    <row r="94" spans="1:7" x14ac:dyDescent="0.25">
      <c r="A94" s="35" t="s">
        <v>133</v>
      </c>
      <c r="B94" s="35" t="s">
        <v>26</v>
      </c>
      <c r="C94" s="35" t="s">
        <v>46</v>
      </c>
      <c r="D94" s="35" t="s">
        <v>113</v>
      </c>
      <c r="E94" s="35" t="s">
        <v>42</v>
      </c>
      <c r="F94" s="36">
        <v>741.6300048828125</v>
      </c>
      <c r="G94" s="37">
        <v>4062.75</v>
      </c>
    </row>
    <row r="95" spans="1:7" ht="15.75" thickBot="1" x14ac:dyDescent="0.3">
      <c r="A95" s="20" t="s">
        <v>133</v>
      </c>
      <c r="B95" s="22"/>
      <c r="C95" s="22"/>
      <c r="D95" s="22"/>
      <c r="E95" s="22"/>
      <c r="F95" s="22">
        <f>SUM(F84:F94)</f>
        <v>54329.760513305664</v>
      </c>
      <c r="G95" s="21">
        <f>SUM(G84:G94)</f>
        <v>172925.12930297852</v>
      </c>
    </row>
    <row r="96" spans="1:7" x14ac:dyDescent="0.25">
      <c r="A96" s="35" t="s">
        <v>134</v>
      </c>
      <c r="B96" s="35" t="s">
        <v>26</v>
      </c>
      <c r="C96" s="35" t="s">
        <v>39</v>
      </c>
      <c r="D96" s="35" t="s">
        <v>44</v>
      </c>
      <c r="E96" s="35" t="s">
        <v>42</v>
      </c>
      <c r="F96" s="36">
        <v>938.94998168945312</v>
      </c>
      <c r="G96" s="37">
        <v>3167.4199829101562</v>
      </c>
    </row>
    <row r="97" spans="1:7" x14ac:dyDescent="0.25">
      <c r="A97" s="35" t="s">
        <v>134</v>
      </c>
      <c r="B97" s="35" t="s">
        <v>26</v>
      </c>
      <c r="C97" s="35" t="s">
        <v>39</v>
      </c>
      <c r="D97" s="35" t="s">
        <v>38</v>
      </c>
      <c r="E97" s="35" t="s">
        <v>42</v>
      </c>
      <c r="F97" s="36">
        <v>9369.489990234375</v>
      </c>
      <c r="G97" s="37">
        <v>30141.460083007813</v>
      </c>
    </row>
    <row r="98" spans="1:7" x14ac:dyDescent="0.25">
      <c r="A98" s="35" t="s">
        <v>134</v>
      </c>
      <c r="B98" s="35" t="s">
        <v>26</v>
      </c>
      <c r="C98" s="35" t="s">
        <v>39</v>
      </c>
      <c r="D98" s="35" t="s">
        <v>38</v>
      </c>
      <c r="E98" s="35" t="s">
        <v>37</v>
      </c>
      <c r="F98" s="36">
        <v>88.449996948242188</v>
      </c>
      <c r="G98" s="37">
        <v>1277.1910400390625</v>
      </c>
    </row>
    <row r="99" spans="1:7" x14ac:dyDescent="0.25">
      <c r="A99" s="35" t="s">
        <v>134</v>
      </c>
      <c r="B99" s="35" t="s">
        <v>26</v>
      </c>
      <c r="C99" s="35" t="s">
        <v>39</v>
      </c>
      <c r="D99" s="35" t="s">
        <v>41</v>
      </c>
      <c r="E99" s="35" t="s">
        <v>45</v>
      </c>
      <c r="F99" s="36">
        <v>13927.5400390625</v>
      </c>
      <c r="G99" s="37">
        <v>29325.30078125</v>
      </c>
    </row>
    <row r="100" spans="1:7" x14ac:dyDescent="0.25">
      <c r="A100" s="35" t="s">
        <v>134</v>
      </c>
      <c r="B100" s="35" t="s">
        <v>26</v>
      </c>
      <c r="C100" s="35" t="s">
        <v>39</v>
      </c>
      <c r="D100" s="35" t="s">
        <v>41</v>
      </c>
      <c r="E100" s="35" t="s">
        <v>34</v>
      </c>
      <c r="F100" s="36">
        <v>9759.900390625</v>
      </c>
      <c r="G100" s="37">
        <v>12534.76953125</v>
      </c>
    </row>
    <row r="101" spans="1:7" x14ac:dyDescent="0.25">
      <c r="A101" s="35" t="s">
        <v>134</v>
      </c>
      <c r="B101" s="35" t="s">
        <v>26</v>
      </c>
      <c r="C101" s="35" t="s">
        <v>39</v>
      </c>
      <c r="D101" s="35" t="s">
        <v>40</v>
      </c>
      <c r="E101" s="35" t="s">
        <v>35</v>
      </c>
      <c r="F101" s="36">
        <v>1168</v>
      </c>
      <c r="G101" s="37">
        <v>957.85000610351562</v>
      </c>
    </row>
    <row r="102" spans="1:7" x14ac:dyDescent="0.25">
      <c r="A102" s="35" t="s">
        <v>134</v>
      </c>
      <c r="B102" s="35" t="s">
        <v>26</v>
      </c>
      <c r="C102" s="35" t="s">
        <v>46</v>
      </c>
      <c r="D102" s="35" t="s">
        <v>47</v>
      </c>
      <c r="E102" s="35" t="s">
        <v>42</v>
      </c>
      <c r="F102" s="36">
        <v>1177.8299560546875</v>
      </c>
      <c r="G102" s="37">
        <v>6478.080078125</v>
      </c>
    </row>
    <row r="103" spans="1:7" x14ac:dyDescent="0.25">
      <c r="A103" s="35" t="s">
        <v>134</v>
      </c>
      <c r="B103" s="35" t="s">
        <v>26</v>
      </c>
      <c r="C103" s="35" t="s">
        <v>46</v>
      </c>
      <c r="D103" s="35" t="s">
        <v>55</v>
      </c>
      <c r="E103" s="35" t="s">
        <v>42</v>
      </c>
      <c r="F103" s="36">
        <v>12574.009887695313</v>
      </c>
      <c r="G103" s="37">
        <v>75727.93017578125</v>
      </c>
    </row>
    <row r="104" spans="1:7" x14ac:dyDescent="0.25">
      <c r="A104" s="35" t="s">
        <v>134</v>
      </c>
      <c r="B104" s="35" t="s">
        <v>26</v>
      </c>
      <c r="C104" s="35" t="s">
        <v>46</v>
      </c>
      <c r="D104" s="35" t="s">
        <v>48</v>
      </c>
      <c r="E104" s="35" t="s">
        <v>42</v>
      </c>
      <c r="F104" s="36">
        <v>10736.199951171875</v>
      </c>
      <c r="G104" s="37">
        <v>61617.2490234375</v>
      </c>
    </row>
    <row r="105" spans="1:7" x14ac:dyDescent="0.25">
      <c r="A105" s="35" t="s">
        <v>134</v>
      </c>
      <c r="B105" s="35" t="s">
        <v>26</v>
      </c>
      <c r="C105" s="35" t="s">
        <v>46</v>
      </c>
      <c r="D105" s="35" t="s">
        <v>56</v>
      </c>
      <c r="E105" s="35" t="s">
        <v>42</v>
      </c>
      <c r="F105" s="36">
        <v>3991.360107421875</v>
      </c>
      <c r="G105" s="37">
        <v>21952.470703125</v>
      </c>
    </row>
    <row r="106" spans="1:7" x14ac:dyDescent="0.25">
      <c r="A106" s="35" t="s">
        <v>134</v>
      </c>
      <c r="B106" s="35" t="s">
        <v>26</v>
      </c>
      <c r="C106" s="35" t="s">
        <v>46</v>
      </c>
      <c r="D106" s="35" t="s">
        <v>49</v>
      </c>
      <c r="E106" s="35" t="s">
        <v>42</v>
      </c>
      <c r="F106" s="36">
        <v>5799.6400146484375</v>
      </c>
      <c r="G106" s="37">
        <v>32387.5703125</v>
      </c>
    </row>
    <row r="107" spans="1:7" ht="15.75" thickBot="1" x14ac:dyDescent="0.3">
      <c r="A107" s="20" t="s">
        <v>134</v>
      </c>
      <c r="B107" s="22"/>
      <c r="C107" s="22"/>
      <c r="D107" s="22"/>
      <c r="E107" s="22"/>
      <c r="F107" s="22">
        <f>SUM(F96:F106)</f>
        <v>69531.370315551758</v>
      </c>
      <c r="G107" s="21">
        <f>SUM(G96:G106)</f>
        <v>275567.2917175293</v>
      </c>
    </row>
    <row r="108" spans="1:7" x14ac:dyDescent="0.25">
      <c r="A108" s="35" t="s">
        <v>137</v>
      </c>
      <c r="B108" s="35" t="s">
        <v>26</v>
      </c>
      <c r="C108" s="35" t="s">
        <v>39</v>
      </c>
      <c r="D108" s="35" t="s">
        <v>44</v>
      </c>
      <c r="E108" s="35" t="s">
        <v>42</v>
      </c>
      <c r="F108" s="36">
        <v>855.94000244140625</v>
      </c>
      <c r="G108" s="37">
        <v>2887.3900146484375</v>
      </c>
    </row>
    <row r="109" spans="1:7" x14ac:dyDescent="0.25">
      <c r="A109" s="35" t="s">
        <v>137</v>
      </c>
      <c r="B109" s="35" t="s">
        <v>26</v>
      </c>
      <c r="C109" s="35" t="s">
        <v>39</v>
      </c>
      <c r="D109" s="35" t="s">
        <v>38</v>
      </c>
      <c r="E109" s="35" t="s">
        <v>42</v>
      </c>
      <c r="F109" s="36">
        <v>6281.85986328125</v>
      </c>
      <c r="G109" s="37">
        <v>19120.320068359375</v>
      </c>
    </row>
    <row r="110" spans="1:7" x14ac:dyDescent="0.25">
      <c r="A110" s="35" t="s">
        <v>137</v>
      </c>
      <c r="B110" s="35" t="s">
        <v>26</v>
      </c>
      <c r="C110" s="35" t="s">
        <v>39</v>
      </c>
      <c r="D110" s="35" t="s">
        <v>41</v>
      </c>
      <c r="E110" s="35" t="s">
        <v>45</v>
      </c>
      <c r="F110" s="36">
        <v>32524.2900390625</v>
      </c>
      <c r="G110" s="37">
        <v>63927.921875</v>
      </c>
    </row>
    <row r="111" spans="1:7" x14ac:dyDescent="0.25">
      <c r="A111" s="35" t="s">
        <v>137</v>
      </c>
      <c r="B111" s="35" t="s">
        <v>26</v>
      </c>
      <c r="C111" s="35" t="s">
        <v>39</v>
      </c>
      <c r="D111" s="35" t="s">
        <v>40</v>
      </c>
      <c r="E111" s="35" t="s">
        <v>35</v>
      </c>
      <c r="F111" s="36">
        <v>1074.8999938964844</v>
      </c>
      <c r="G111" s="37">
        <v>1356.9199829101562</v>
      </c>
    </row>
    <row r="112" spans="1:7" x14ac:dyDescent="0.25">
      <c r="A112" s="35" t="s">
        <v>137</v>
      </c>
      <c r="B112" s="35" t="s">
        <v>26</v>
      </c>
      <c r="C112" s="35" t="s">
        <v>39</v>
      </c>
      <c r="D112" s="35" t="s">
        <v>40</v>
      </c>
      <c r="E112" s="35" t="s">
        <v>30</v>
      </c>
      <c r="F112" s="36">
        <v>2022.7000122070312</v>
      </c>
      <c r="G112" s="37">
        <v>1553.4000244140625</v>
      </c>
    </row>
    <row r="113" spans="1:7" x14ac:dyDescent="0.25">
      <c r="A113" s="35" t="s">
        <v>137</v>
      </c>
      <c r="B113" s="35" t="s">
        <v>26</v>
      </c>
      <c r="C113" s="35" t="s">
        <v>46</v>
      </c>
      <c r="D113" s="35" t="s">
        <v>142</v>
      </c>
      <c r="E113" s="35" t="s">
        <v>42</v>
      </c>
      <c r="F113" s="36">
        <v>578.34002685546875</v>
      </c>
      <c r="G113" s="37">
        <v>1950.93994140625</v>
      </c>
    </row>
    <row r="114" spans="1:7" x14ac:dyDescent="0.25">
      <c r="A114" s="35" t="s">
        <v>137</v>
      </c>
      <c r="B114" s="35" t="s">
        <v>26</v>
      </c>
      <c r="C114" s="35" t="s">
        <v>46</v>
      </c>
      <c r="D114" s="35" t="s">
        <v>47</v>
      </c>
      <c r="E114" s="35" t="s">
        <v>42</v>
      </c>
      <c r="F114" s="36">
        <v>7843.330078125</v>
      </c>
      <c r="G114" s="37">
        <v>34016.849731445313</v>
      </c>
    </row>
    <row r="115" spans="1:7" x14ac:dyDescent="0.25">
      <c r="A115" s="35" t="s">
        <v>137</v>
      </c>
      <c r="B115" s="35" t="s">
        <v>26</v>
      </c>
      <c r="C115" s="35" t="s">
        <v>46</v>
      </c>
      <c r="D115" s="35" t="s">
        <v>48</v>
      </c>
      <c r="E115" s="35" t="s">
        <v>42</v>
      </c>
      <c r="F115" s="36">
        <v>2578.510009765625</v>
      </c>
      <c r="G115" s="37">
        <v>14182.4697265625</v>
      </c>
    </row>
    <row r="116" spans="1:7" x14ac:dyDescent="0.25">
      <c r="A116" s="35" t="s">
        <v>137</v>
      </c>
      <c r="B116" s="35" t="s">
        <v>26</v>
      </c>
      <c r="C116" s="35" t="s">
        <v>46</v>
      </c>
      <c r="D116" s="35" t="s">
        <v>56</v>
      </c>
      <c r="E116" s="35" t="s">
        <v>42</v>
      </c>
      <c r="F116" s="36">
        <v>5061.759765625</v>
      </c>
      <c r="G116" s="37">
        <v>27839.66015625</v>
      </c>
    </row>
    <row r="117" spans="1:7" x14ac:dyDescent="0.25">
      <c r="A117" s="35" t="s">
        <v>137</v>
      </c>
      <c r="B117" s="35" t="s">
        <v>26</v>
      </c>
      <c r="C117" s="35" t="s">
        <v>46</v>
      </c>
      <c r="D117" s="35" t="s">
        <v>49</v>
      </c>
      <c r="E117" s="35" t="s">
        <v>42</v>
      </c>
      <c r="F117" s="36">
        <v>5044.9000244140625</v>
      </c>
      <c r="G117" s="37">
        <v>27774.68994140625</v>
      </c>
    </row>
    <row r="118" spans="1:7" ht="15.75" thickBot="1" x14ac:dyDescent="0.3">
      <c r="A118" s="20" t="s">
        <v>137</v>
      </c>
      <c r="B118" s="22"/>
      <c r="C118" s="22"/>
      <c r="D118" s="22"/>
      <c r="E118" s="22"/>
      <c r="F118" s="22">
        <f>SUM(F108:F117)</f>
        <v>63866.529815673828</v>
      </c>
      <c r="G118" s="21">
        <f>SUM(G108:G117)</f>
        <v>194610.56146240234</v>
      </c>
    </row>
    <row r="119" spans="1:7" x14ac:dyDescent="0.25">
      <c r="A119" s="35" t="s">
        <v>140</v>
      </c>
      <c r="B119" s="35" t="s">
        <v>26</v>
      </c>
      <c r="C119" s="35" t="s">
        <v>39</v>
      </c>
      <c r="D119" s="35" t="s">
        <v>44</v>
      </c>
      <c r="E119" s="35" t="s">
        <v>42</v>
      </c>
      <c r="F119" s="36">
        <v>501.22000122070312</v>
      </c>
      <c r="G119" s="37">
        <v>1690.81005859375</v>
      </c>
    </row>
    <row r="120" spans="1:7" x14ac:dyDescent="0.25">
      <c r="A120" s="35" t="s">
        <v>140</v>
      </c>
      <c r="B120" s="35" t="s">
        <v>26</v>
      </c>
      <c r="C120" s="35" t="s">
        <v>39</v>
      </c>
      <c r="D120" s="35" t="s">
        <v>38</v>
      </c>
      <c r="E120" s="35" t="s">
        <v>42</v>
      </c>
      <c r="F120" s="36">
        <v>7846.3300170898437</v>
      </c>
      <c r="G120" s="37">
        <v>24540.550048828125</v>
      </c>
    </row>
    <row r="121" spans="1:7" x14ac:dyDescent="0.25">
      <c r="A121" s="35" t="s">
        <v>140</v>
      </c>
      <c r="B121" s="35" t="s">
        <v>26</v>
      </c>
      <c r="C121" s="35" t="s">
        <v>39</v>
      </c>
      <c r="D121" s="35" t="s">
        <v>41</v>
      </c>
      <c r="E121" s="35" t="s">
        <v>45</v>
      </c>
      <c r="F121" s="36">
        <v>14556.5595703125</v>
      </c>
      <c r="G121" s="37">
        <v>32775</v>
      </c>
    </row>
    <row r="122" spans="1:7" x14ac:dyDescent="0.25">
      <c r="A122" s="35" t="s">
        <v>140</v>
      </c>
      <c r="B122" s="35" t="s">
        <v>26</v>
      </c>
      <c r="C122" s="35" t="s">
        <v>39</v>
      </c>
      <c r="D122" s="35" t="s">
        <v>40</v>
      </c>
      <c r="E122" s="35" t="s">
        <v>35</v>
      </c>
      <c r="F122" s="36">
        <v>853.09999084472656</v>
      </c>
      <c r="G122" s="37">
        <v>1483.2999877929687</v>
      </c>
    </row>
    <row r="123" spans="1:7" x14ac:dyDescent="0.25">
      <c r="A123" s="35" t="s">
        <v>140</v>
      </c>
      <c r="B123" s="35" t="s">
        <v>26</v>
      </c>
      <c r="C123" s="35" t="s">
        <v>39</v>
      </c>
      <c r="D123" s="35" t="s">
        <v>40</v>
      </c>
      <c r="E123" s="35" t="s">
        <v>30</v>
      </c>
      <c r="F123" s="36">
        <v>496.08999633789062</v>
      </c>
      <c r="G123" s="37">
        <v>1241.4000244140625</v>
      </c>
    </row>
    <row r="124" spans="1:7" x14ac:dyDescent="0.25">
      <c r="A124" s="35" t="s">
        <v>140</v>
      </c>
      <c r="B124" s="35" t="s">
        <v>26</v>
      </c>
      <c r="C124" s="35" t="s">
        <v>46</v>
      </c>
      <c r="D124" s="35" t="s">
        <v>47</v>
      </c>
      <c r="E124" s="35" t="s">
        <v>42</v>
      </c>
      <c r="F124" s="36">
        <v>11580.330078125</v>
      </c>
      <c r="G124" s="37">
        <v>69713.96875</v>
      </c>
    </row>
    <row r="125" spans="1:7" x14ac:dyDescent="0.25">
      <c r="A125" s="35" t="s">
        <v>140</v>
      </c>
      <c r="B125" s="35" t="s">
        <v>26</v>
      </c>
      <c r="C125" s="35" t="s">
        <v>46</v>
      </c>
      <c r="D125" s="35" t="s">
        <v>48</v>
      </c>
      <c r="E125" s="35" t="s">
        <v>42</v>
      </c>
      <c r="F125" s="36">
        <v>9740.58984375</v>
      </c>
      <c r="G125" s="37">
        <v>45900.68017578125</v>
      </c>
    </row>
    <row r="126" spans="1:7" x14ac:dyDescent="0.25">
      <c r="A126" s="35" t="s">
        <v>140</v>
      </c>
      <c r="B126" s="35" t="s">
        <v>26</v>
      </c>
      <c r="C126" s="35" t="s">
        <v>46</v>
      </c>
      <c r="D126" s="35" t="s">
        <v>49</v>
      </c>
      <c r="E126" s="35" t="s">
        <v>42</v>
      </c>
      <c r="F126" s="36">
        <v>9274.0798950195312</v>
      </c>
      <c r="G126" s="37">
        <v>20283.589599609375</v>
      </c>
    </row>
    <row r="127" spans="1:7" x14ac:dyDescent="0.25">
      <c r="A127" s="35" t="s">
        <v>140</v>
      </c>
      <c r="B127" s="35" t="s">
        <v>26</v>
      </c>
      <c r="C127" s="35" t="s">
        <v>46</v>
      </c>
      <c r="D127" s="35" t="s">
        <v>143</v>
      </c>
      <c r="E127" s="35" t="s">
        <v>42</v>
      </c>
      <c r="F127" s="36">
        <v>2448.159912109375</v>
      </c>
      <c r="G127" s="37">
        <v>22181.859375</v>
      </c>
    </row>
    <row r="128" spans="1:7" x14ac:dyDescent="0.25">
      <c r="A128" s="35" t="s">
        <v>140</v>
      </c>
      <c r="B128" s="35" t="s">
        <v>26</v>
      </c>
      <c r="C128" s="35" t="s">
        <v>46</v>
      </c>
      <c r="D128" s="35" t="s">
        <v>113</v>
      </c>
      <c r="E128" s="35" t="s">
        <v>42</v>
      </c>
      <c r="F128" s="36">
        <v>1176.6500244140625</v>
      </c>
      <c r="G128" s="37">
        <v>9526.259765625</v>
      </c>
    </row>
    <row r="129" spans="1:7" ht="15.75" thickBot="1" x14ac:dyDescent="0.3">
      <c r="A129" s="20" t="s">
        <v>140</v>
      </c>
      <c r="B129" s="22"/>
      <c r="C129" s="22"/>
      <c r="D129" s="22"/>
      <c r="E129" s="22"/>
      <c r="F129" s="22">
        <f>SUM(F119:F128)</f>
        <v>58473.109329223633</v>
      </c>
      <c r="G129" s="21">
        <f>SUM(G119:G128)</f>
        <v>229337.41778564453</v>
      </c>
    </row>
    <row r="130" spans="1:7" x14ac:dyDescent="0.25">
      <c r="A130" s="35" t="s">
        <v>141</v>
      </c>
      <c r="B130" s="35" t="s">
        <v>26</v>
      </c>
      <c r="C130" s="35" t="s">
        <v>39</v>
      </c>
      <c r="D130" s="35" t="s">
        <v>44</v>
      </c>
      <c r="E130" s="35" t="s">
        <v>42</v>
      </c>
      <c r="F130" s="36">
        <v>1146.0099945068359</v>
      </c>
      <c r="G130" s="37">
        <v>3125.5699462890625</v>
      </c>
    </row>
    <row r="131" spans="1:7" x14ac:dyDescent="0.25">
      <c r="A131" s="35" t="s">
        <v>141</v>
      </c>
      <c r="B131" s="35" t="s">
        <v>26</v>
      </c>
      <c r="C131" s="35" t="s">
        <v>39</v>
      </c>
      <c r="D131" s="35" t="s">
        <v>38</v>
      </c>
      <c r="E131" s="35" t="s">
        <v>42</v>
      </c>
      <c r="F131" s="36">
        <v>3175.6300201416016</v>
      </c>
      <c r="G131" s="37">
        <v>9021.9800109863281</v>
      </c>
    </row>
    <row r="132" spans="1:7" x14ac:dyDescent="0.25">
      <c r="A132" s="35" t="s">
        <v>141</v>
      </c>
      <c r="B132" s="35" t="s">
        <v>26</v>
      </c>
      <c r="C132" s="35" t="s">
        <v>39</v>
      </c>
      <c r="D132" s="35" t="s">
        <v>43</v>
      </c>
      <c r="E132" s="35" t="s">
        <v>42</v>
      </c>
      <c r="F132" s="36">
        <v>1791.7099609375</v>
      </c>
      <c r="G132" s="37">
        <v>1529.8499755859375</v>
      </c>
    </row>
    <row r="133" spans="1:7" x14ac:dyDescent="0.25">
      <c r="A133" s="35" t="s">
        <v>141</v>
      </c>
      <c r="B133" s="35" t="s">
        <v>26</v>
      </c>
      <c r="C133" s="35" t="s">
        <v>39</v>
      </c>
      <c r="D133" s="35" t="s">
        <v>41</v>
      </c>
      <c r="E133" s="35" t="s">
        <v>45</v>
      </c>
      <c r="F133" s="36">
        <v>14849.66015625</v>
      </c>
      <c r="G133" s="37">
        <v>32437.390625</v>
      </c>
    </row>
    <row r="134" spans="1:7" x14ac:dyDescent="0.25">
      <c r="A134" s="35" t="s">
        <v>141</v>
      </c>
      <c r="B134" s="35" t="s">
        <v>26</v>
      </c>
      <c r="C134" s="35" t="s">
        <v>39</v>
      </c>
      <c r="D134" s="35" t="s">
        <v>40</v>
      </c>
      <c r="E134" s="35" t="s">
        <v>35</v>
      </c>
      <c r="F134" s="36">
        <v>31334.259994506836</v>
      </c>
      <c r="G134" s="37">
        <v>439.02999877929687</v>
      </c>
    </row>
    <row r="135" spans="1:7" x14ac:dyDescent="0.25">
      <c r="A135" s="35" t="s">
        <v>141</v>
      </c>
      <c r="B135" s="35" t="s">
        <v>26</v>
      </c>
      <c r="C135" s="35" t="s">
        <v>39</v>
      </c>
      <c r="D135" s="35" t="s">
        <v>40</v>
      </c>
      <c r="E135" s="35" t="s">
        <v>30</v>
      </c>
      <c r="F135" s="36">
        <v>1202.030029296875</v>
      </c>
      <c r="G135" s="37">
        <v>378</v>
      </c>
    </row>
    <row r="136" spans="1:7" x14ac:dyDescent="0.25">
      <c r="A136" s="35" t="s">
        <v>141</v>
      </c>
      <c r="B136" s="35" t="s">
        <v>26</v>
      </c>
      <c r="C136" s="35" t="s">
        <v>46</v>
      </c>
      <c r="D136" s="35" t="s">
        <v>47</v>
      </c>
      <c r="E136" s="35" t="s">
        <v>42</v>
      </c>
      <c r="F136" s="36">
        <v>11432.909790039063</v>
      </c>
      <c r="G136" s="37">
        <v>58826.1298828125</v>
      </c>
    </row>
    <row r="137" spans="1:7" x14ac:dyDescent="0.25">
      <c r="A137" s="35" t="s">
        <v>141</v>
      </c>
      <c r="B137" s="35" t="s">
        <v>26</v>
      </c>
      <c r="C137" s="35" t="s">
        <v>46</v>
      </c>
      <c r="D137" s="35" t="s">
        <v>48</v>
      </c>
      <c r="E137" s="35" t="s">
        <v>42</v>
      </c>
      <c r="F137" s="36">
        <v>9266.170166015625</v>
      </c>
      <c r="G137" s="37">
        <v>50904.4501953125</v>
      </c>
    </row>
    <row r="138" spans="1:7" x14ac:dyDescent="0.25">
      <c r="A138" s="35" t="s">
        <v>141</v>
      </c>
      <c r="B138" s="35" t="s">
        <v>26</v>
      </c>
      <c r="C138" s="35" t="s">
        <v>46</v>
      </c>
      <c r="D138" s="35" t="s">
        <v>56</v>
      </c>
      <c r="E138" s="35" t="s">
        <v>42</v>
      </c>
      <c r="F138" s="36">
        <v>3199.3101196289062</v>
      </c>
      <c r="G138" s="37">
        <v>17601.189453125</v>
      </c>
    </row>
    <row r="139" spans="1:7" x14ac:dyDescent="0.25">
      <c r="A139" s="35" t="s">
        <v>141</v>
      </c>
      <c r="B139" s="35" t="s">
        <v>26</v>
      </c>
      <c r="C139" s="35" t="s">
        <v>46</v>
      </c>
      <c r="D139" s="35" t="s">
        <v>49</v>
      </c>
      <c r="E139" s="35" t="s">
        <v>42</v>
      </c>
      <c r="F139" s="36">
        <v>3632.0799560546875</v>
      </c>
      <c r="G139" s="37">
        <v>19996.4404296875</v>
      </c>
    </row>
    <row r="140" spans="1:7" ht="15.75" thickBot="1" x14ac:dyDescent="0.3">
      <c r="A140" s="20" t="s">
        <v>141</v>
      </c>
      <c r="B140" s="22"/>
      <c r="C140" s="22"/>
      <c r="D140" s="22"/>
      <c r="E140" s="22"/>
      <c r="F140" s="22">
        <f>SUM(F130:F139)</f>
        <v>81029.77018737793</v>
      </c>
      <c r="G140" s="21">
        <f>SUM(G130:G139)</f>
        <v>194260.03051757813</v>
      </c>
    </row>
    <row r="141" spans="1:7" ht="16.5" thickBot="1" x14ac:dyDescent="0.3">
      <c r="A141" s="18" t="s">
        <v>0</v>
      </c>
      <c r="B141" s="18"/>
      <c r="C141" s="18"/>
      <c r="D141" s="18"/>
      <c r="E141" s="18"/>
      <c r="F141" s="18">
        <f>SUM(F140,F129,F118,F107,F95,F83,F71,F57,F37,F22)</f>
        <v>746482.72882270813</v>
      </c>
      <c r="G141" s="19">
        <f>SUM(G140,G129,G118,G107,G95,G83,G71,G57,G37,G22)</f>
        <v>2750358.1083068848</v>
      </c>
    </row>
  </sheetData>
  <sortState ref="A12:H115">
    <sortCondition ref="D12:D115"/>
    <sortCondition ref="E12:E115"/>
  </sortState>
  <mergeCells count="5"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opLeftCell="A10" zoomScale="80" zoomScaleNormal="80" workbookViewId="0">
      <selection activeCell="H15" sqref="H15"/>
    </sheetView>
  </sheetViews>
  <sheetFormatPr baseColWidth="10" defaultColWidth="47.28515625" defaultRowHeight="15" x14ac:dyDescent="0.25"/>
  <cols>
    <col min="1" max="1" width="11.85546875" bestFit="1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169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 t="s">
        <v>27</v>
      </c>
      <c r="B12" s="35" t="s">
        <v>26</v>
      </c>
      <c r="C12" s="35" t="s">
        <v>1</v>
      </c>
      <c r="D12" s="35" t="s">
        <v>32</v>
      </c>
      <c r="E12" s="35" t="s">
        <v>30</v>
      </c>
      <c r="F12" s="36">
        <v>9156.580078125</v>
      </c>
      <c r="G12" s="37">
        <v>22972.400390625</v>
      </c>
    </row>
    <row r="13" spans="1:7" x14ac:dyDescent="0.25">
      <c r="A13" s="35" t="s">
        <v>27</v>
      </c>
      <c r="B13" s="35" t="s">
        <v>26</v>
      </c>
      <c r="C13" s="35" t="s">
        <v>1</v>
      </c>
      <c r="D13" s="35" t="s">
        <v>31</v>
      </c>
      <c r="E13" s="35" t="s">
        <v>30</v>
      </c>
      <c r="F13" s="36">
        <v>10113.2900390625</v>
      </c>
      <c r="G13" s="37">
        <v>231172.0625</v>
      </c>
    </row>
    <row r="14" spans="1:7" x14ac:dyDescent="0.25">
      <c r="A14" s="35" t="s">
        <v>27</v>
      </c>
      <c r="B14" s="35" t="s">
        <v>26</v>
      </c>
      <c r="C14" s="35" t="s">
        <v>1</v>
      </c>
      <c r="D14" s="35" t="s">
        <v>29</v>
      </c>
      <c r="E14" s="35" t="s">
        <v>28</v>
      </c>
      <c r="F14" s="36">
        <v>4927.2001953125</v>
      </c>
      <c r="G14" s="37">
        <v>34127.69921875</v>
      </c>
    </row>
    <row r="15" spans="1:7" x14ac:dyDescent="0.25">
      <c r="A15" s="35" t="s">
        <v>27</v>
      </c>
      <c r="B15" s="35" t="s">
        <v>26</v>
      </c>
      <c r="C15" s="35" t="s">
        <v>1</v>
      </c>
      <c r="D15" s="35" t="s">
        <v>25</v>
      </c>
      <c r="E15" s="35" t="s">
        <v>24</v>
      </c>
      <c r="F15" s="36">
        <v>1131.8199462890625</v>
      </c>
      <c r="G15" s="37">
        <v>1296</v>
      </c>
    </row>
    <row r="16" spans="1:7" x14ac:dyDescent="0.25">
      <c r="A16" s="35" t="s">
        <v>27</v>
      </c>
      <c r="B16" s="35" t="s">
        <v>26</v>
      </c>
      <c r="C16" s="35" t="s">
        <v>1</v>
      </c>
      <c r="D16" s="35" t="s">
        <v>36</v>
      </c>
      <c r="E16" s="35" t="s">
        <v>30</v>
      </c>
      <c r="F16" s="36">
        <v>5062.35986328125</v>
      </c>
      <c r="G16" s="37">
        <v>6820.14990234375</v>
      </c>
    </row>
    <row r="17" spans="1:7" x14ac:dyDescent="0.25">
      <c r="A17" s="35" t="s">
        <v>27</v>
      </c>
      <c r="B17" s="35" t="s">
        <v>26</v>
      </c>
      <c r="C17" s="35" t="s">
        <v>1</v>
      </c>
      <c r="D17" s="35" t="s">
        <v>25</v>
      </c>
      <c r="E17" s="35" t="s">
        <v>33</v>
      </c>
      <c r="F17" s="36">
        <v>1399.8199462890625</v>
      </c>
      <c r="G17" s="37">
        <v>1510.5</v>
      </c>
    </row>
    <row r="18" spans="1:7" x14ac:dyDescent="0.25">
      <c r="A18" s="35" t="s">
        <v>27</v>
      </c>
      <c r="B18" s="35" t="s">
        <v>26</v>
      </c>
      <c r="C18" s="35" t="s">
        <v>1</v>
      </c>
      <c r="D18" s="35" t="s">
        <v>25</v>
      </c>
      <c r="E18" s="35" t="s">
        <v>34</v>
      </c>
      <c r="F18" s="36">
        <v>1389</v>
      </c>
      <c r="G18" s="37">
        <v>1409.4000244140625</v>
      </c>
    </row>
    <row r="19" spans="1:7" x14ac:dyDescent="0.25">
      <c r="A19" s="35" t="s">
        <v>27</v>
      </c>
      <c r="B19" s="35" t="s">
        <v>26</v>
      </c>
      <c r="C19" s="35" t="s">
        <v>1</v>
      </c>
      <c r="D19" s="35" t="s">
        <v>25</v>
      </c>
      <c r="E19" s="35" t="s">
        <v>35</v>
      </c>
      <c r="F19" s="36">
        <v>238.63999938964844</v>
      </c>
      <c r="G19" s="37">
        <v>302.39999389648438</v>
      </c>
    </row>
    <row r="20" spans="1:7" ht="15.75" thickBot="1" x14ac:dyDescent="0.3">
      <c r="A20" s="20" t="s">
        <v>27</v>
      </c>
      <c r="B20" s="22"/>
      <c r="C20" s="22"/>
      <c r="D20" s="22"/>
      <c r="E20" s="22"/>
      <c r="F20" s="22">
        <f>SUM(F12:F19)</f>
        <v>33418.710067749023</v>
      </c>
      <c r="G20" s="21">
        <f>SUM(G12:G19)</f>
        <v>299610.6120300293</v>
      </c>
    </row>
    <row r="21" spans="1:7" x14ac:dyDescent="0.25">
      <c r="A21" s="35" t="s">
        <v>50</v>
      </c>
      <c r="B21" s="35" t="s">
        <v>26</v>
      </c>
      <c r="C21" s="35" t="s">
        <v>1</v>
      </c>
      <c r="D21" s="35" t="s">
        <v>53</v>
      </c>
      <c r="E21" s="35" t="s">
        <v>33</v>
      </c>
      <c r="F21" s="36">
        <v>1225.81005859375</v>
      </c>
      <c r="G21" s="37">
        <v>1177.199951171875</v>
      </c>
    </row>
    <row r="22" spans="1:7" x14ac:dyDescent="0.25">
      <c r="A22" s="35" t="s">
        <v>50</v>
      </c>
      <c r="B22" s="35" t="s">
        <v>26</v>
      </c>
      <c r="C22" s="35" t="s">
        <v>1</v>
      </c>
      <c r="D22" s="35" t="s">
        <v>36</v>
      </c>
      <c r="E22" s="35" t="s">
        <v>33</v>
      </c>
      <c r="F22" s="36">
        <v>1083.3699951171875</v>
      </c>
      <c r="G22" s="37">
        <v>1064.4000244140625</v>
      </c>
    </row>
    <row r="23" spans="1:7" x14ac:dyDescent="0.25">
      <c r="A23" s="35" t="s">
        <v>50</v>
      </c>
      <c r="B23" s="35" t="s">
        <v>26</v>
      </c>
      <c r="C23" s="35" t="s">
        <v>1</v>
      </c>
      <c r="D23" s="35" t="s">
        <v>25</v>
      </c>
      <c r="E23" s="35" t="s">
        <v>33</v>
      </c>
      <c r="F23" s="36">
        <v>761.44999694824219</v>
      </c>
      <c r="G23" s="37">
        <v>696.60301208496094</v>
      </c>
    </row>
    <row r="24" spans="1:7" x14ac:dyDescent="0.25">
      <c r="A24" s="35" t="s">
        <v>50</v>
      </c>
      <c r="B24" s="35" t="s">
        <v>26</v>
      </c>
      <c r="C24" s="35" t="s">
        <v>1</v>
      </c>
      <c r="D24" s="35" t="s">
        <v>36</v>
      </c>
      <c r="E24" s="35" t="s">
        <v>30</v>
      </c>
      <c r="F24" s="36">
        <v>16945.060546875</v>
      </c>
      <c r="G24" s="37">
        <v>10123.0400390625</v>
      </c>
    </row>
    <row r="25" spans="1:7" x14ac:dyDescent="0.25">
      <c r="A25" s="35" t="s">
        <v>50</v>
      </c>
      <c r="B25" s="35" t="s">
        <v>26</v>
      </c>
      <c r="C25" s="35" t="s">
        <v>1</v>
      </c>
      <c r="D25" s="35" t="s">
        <v>52</v>
      </c>
      <c r="E25" s="35" t="s">
        <v>30</v>
      </c>
      <c r="F25" s="36">
        <v>4263.60009765625</v>
      </c>
      <c r="G25" s="37">
        <v>2981.800048828125</v>
      </c>
    </row>
    <row r="26" spans="1:7" x14ac:dyDescent="0.25">
      <c r="A26" s="35" t="s">
        <v>50</v>
      </c>
      <c r="B26" s="35" t="s">
        <v>26</v>
      </c>
      <c r="C26" s="35" t="s">
        <v>1</v>
      </c>
      <c r="D26" s="35" t="s">
        <v>25</v>
      </c>
      <c r="E26" s="35" t="s">
        <v>35</v>
      </c>
      <c r="F26" s="36">
        <v>693.45001220703125</v>
      </c>
      <c r="G26" s="37">
        <v>799.20001220703125</v>
      </c>
    </row>
    <row r="27" spans="1:7" x14ac:dyDescent="0.25">
      <c r="A27" s="35" t="s">
        <v>50</v>
      </c>
      <c r="B27" s="35" t="s">
        <v>26</v>
      </c>
      <c r="C27" s="35" t="s">
        <v>1</v>
      </c>
      <c r="D27" s="35" t="s">
        <v>25</v>
      </c>
      <c r="E27" s="35" t="s">
        <v>51</v>
      </c>
      <c r="F27" s="36">
        <v>3195</v>
      </c>
      <c r="G27" s="37">
        <v>3881.60009765625</v>
      </c>
    </row>
    <row r="28" spans="1:7" x14ac:dyDescent="0.25">
      <c r="A28" s="35" t="s">
        <v>50</v>
      </c>
      <c r="B28" s="35" t="s">
        <v>26</v>
      </c>
      <c r="C28" s="35" t="s">
        <v>1</v>
      </c>
      <c r="D28" s="35" t="s">
        <v>31</v>
      </c>
      <c r="E28" s="35" t="s">
        <v>30</v>
      </c>
      <c r="F28" s="36">
        <v>5871.72021484375</v>
      </c>
      <c r="G28" s="37">
        <v>1841.280029296875</v>
      </c>
    </row>
    <row r="29" spans="1:7" x14ac:dyDescent="0.25">
      <c r="A29" s="35" t="s">
        <v>50</v>
      </c>
      <c r="B29" s="35" t="s">
        <v>26</v>
      </c>
      <c r="C29" s="35" t="s">
        <v>1</v>
      </c>
      <c r="D29" s="35" t="s">
        <v>32</v>
      </c>
      <c r="E29" s="35" t="s">
        <v>30</v>
      </c>
      <c r="F29" s="36">
        <v>10423.599609375</v>
      </c>
      <c r="G29" s="37">
        <v>22972.400390625</v>
      </c>
    </row>
    <row r="30" spans="1:7" ht="15.75" thickBot="1" x14ac:dyDescent="0.3">
      <c r="A30" s="20" t="s">
        <v>50</v>
      </c>
      <c r="B30" s="22"/>
      <c r="C30" s="22"/>
      <c r="D30" s="22"/>
      <c r="E30" s="22"/>
      <c r="F30" s="22">
        <f>SUM(F21:F29)</f>
        <v>44463.060531616211</v>
      </c>
      <c r="G30" s="21">
        <f>SUM(G21:G29)</f>
        <v>45537.52360534668</v>
      </c>
    </row>
    <row r="31" spans="1:7" x14ac:dyDescent="0.25">
      <c r="A31" s="35" t="s">
        <v>67</v>
      </c>
      <c r="B31" s="35" t="s">
        <v>26</v>
      </c>
      <c r="C31" s="35" t="s">
        <v>1</v>
      </c>
      <c r="D31" s="35" t="s">
        <v>53</v>
      </c>
      <c r="E31" s="35" t="s">
        <v>30</v>
      </c>
      <c r="F31" s="36">
        <v>7022.39990234375</v>
      </c>
      <c r="G31" s="37">
        <v>3690.360107421875</v>
      </c>
    </row>
    <row r="32" spans="1:7" x14ac:dyDescent="0.25">
      <c r="A32" s="35" t="s">
        <v>67</v>
      </c>
      <c r="B32" s="35" t="s">
        <v>26</v>
      </c>
      <c r="C32" s="35" t="s">
        <v>1</v>
      </c>
      <c r="D32" s="35" t="s">
        <v>53</v>
      </c>
      <c r="E32" s="35" t="s">
        <v>34</v>
      </c>
      <c r="F32" s="36">
        <v>3195.4599609375</v>
      </c>
      <c r="G32" s="37">
        <v>3100.199951171875</v>
      </c>
    </row>
    <row r="33" spans="1:7" x14ac:dyDescent="0.25">
      <c r="A33" s="35" t="s">
        <v>67</v>
      </c>
      <c r="B33" s="35" t="s">
        <v>26</v>
      </c>
      <c r="C33" s="35" t="s">
        <v>1</v>
      </c>
      <c r="D33" s="35" t="s">
        <v>36</v>
      </c>
      <c r="E33" s="35" t="s">
        <v>33</v>
      </c>
      <c r="F33" s="36">
        <v>1304.27001953125</v>
      </c>
      <c r="G33" s="37">
        <v>1263.5999755859375</v>
      </c>
    </row>
    <row r="34" spans="1:7" x14ac:dyDescent="0.25">
      <c r="A34" s="35" t="s">
        <v>67</v>
      </c>
      <c r="B34" s="35" t="s">
        <v>26</v>
      </c>
      <c r="C34" s="35" t="s">
        <v>1</v>
      </c>
      <c r="D34" s="35" t="s">
        <v>68</v>
      </c>
      <c r="E34" s="35" t="s">
        <v>69</v>
      </c>
      <c r="F34" s="36">
        <v>4876.31982421875</v>
      </c>
      <c r="G34" s="37">
        <v>36450.48046875</v>
      </c>
    </row>
    <row r="35" spans="1:7" x14ac:dyDescent="0.25">
      <c r="A35" s="35" t="s">
        <v>67</v>
      </c>
      <c r="B35" s="35" t="s">
        <v>26</v>
      </c>
      <c r="C35" s="35" t="s">
        <v>1</v>
      </c>
      <c r="D35" s="35" t="s">
        <v>68</v>
      </c>
      <c r="E35" s="35" t="s">
        <v>34</v>
      </c>
      <c r="F35" s="36">
        <v>4876.31982421875</v>
      </c>
      <c r="G35" s="37">
        <v>38219.140625</v>
      </c>
    </row>
    <row r="36" spans="1:7" x14ac:dyDescent="0.25">
      <c r="A36" s="35" t="s">
        <v>67</v>
      </c>
      <c r="B36" s="35" t="s">
        <v>26</v>
      </c>
      <c r="C36" s="35" t="s">
        <v>1</v>
      </c>
      <c r="D36" s="35" t="s">
        <v>36</v>
      </c>
      <c r="E36" s="35" t="s">
        <v>30</v>
      </c>
      <c r="F36" s="36">
        <v>13294.2900390625</v>
      </c>
      <c r="G36" s="37">
        <v>45000</v>
      </c>
    </row>
    <row r="37" spans="1:7" x14ac:dyDescent="0.25">
      <c r="A37" s="35" t="s">
        <v>67</v>
      </c>
      <c r="B37" s="35" t="s">
        <v>26</v>
      </c>
      <c r="C37" s="35" t="s">
        <v>1</v>
      </c>
      <c r="D37" s="35" t="s">
        <v>25</v>
      </c>
      <c r="E37" s="35" t="s">
        <v>34</v>
      </c>
      <c r="F37" s="36">
        <v>894.72998046875</v>
      </c>
      <c r="G37" s="37">
        <v>1499.8499755859375</v>
      </c>
    </row>
    <row r="38" spans="1:7" x14ac:dyDescent="0.25">
      <c r="A38" s="35" t="s">
        <v>67</v>
      </c>
      <c r="B38" s="35" t="s">
        <v>26</v>
      </c>
      <c r="C38" s="35" t="s">
        <v>1</v>
      </c>
      <c r="D38" s="35" t="s">
        <v>31</v>
      </c>
      <c r="E38" s="35" t="s">
        <v>30</v>
      </c>
      <c r="F38" s="36">
        <v>4513.509765625</v>
      </c>
      <c r="G38" s="37">
        <v>99975.6171875</v>
      </c>
    </row>
    <row r="39" spans="1:7" x14ac:dyDescent="0.25">
      <c r="A39" s="35" t="s">
        <v>67</v>
      </c>
      <c r="B39" s="35" t="s">
        <v>26</v>
      </c>
      <c r="C39" s="35" t="s">
        <v>1</v>
      </c>
      <c r="D39" s="35" t="s">
        <v>25</v>
      </c>
      <c r="E39" s="35" t="s">
        <v>33</v>
      </c>
      <c r="F39" s="36">
        <v>527.90997314453125</v>
      </c>
      <c r="G39" s="37">
        <v>632.70001220703125</v>
      </c>
    </row>
    <row r="40" spans="1:7" x14ac:dyDescent="0.25">
      <c r="A40" s="35" t="s">
        <v>67</v>
      </c>
      <c r="B40" s="35" t="s">
        <v>26</v>
      </c>
      <c r="C40" s="35" t="s">
        <v>1</v>
      </c>
      <c r="D40" s="35" t="s">
        <v>29</v>
      </c>
      <c r="E40" s="35" t="s">
        <v>28</v>
      </c>
      <c r="F40" s="36">
        <v>4952.64013671875</v>
      </c>
      <c r="G40" s="37">
        <v>34212.23828125</v>
      </c>
    </row>
    <row r="41" spans="1:7" ht="15.75" thickBot="1" x14ac:dyDescent="0.3">
      <c r="A41" s="20" t="s">
        <v>67</v>
      </c>
      <c r="B41" s="22"/>
      <c r="C41" s="22"/>
      <c r="D41" s="22"/>
      <c r="E41" s="22"/>
      <c r="F41" s="22">
        <f>SUM(F31:F40)</f>
        <v>45457.849426269531</v>
      </c>
      <c r="G41" s="21">
        <f>SUM(G31:G40)</f>
        <v>264044.18658447266</v>
      </c>
    </row>
    <row r="42" spans="1:7" x14ac:dyDescent="0.25">
      <c r="A42" s="35" t="s">
        <v>57</v>
      </c>
      <c r="B42" s="35" t="s">
        <v>26</v>
      </c>
      <c r="C42" s="35" t="s">
        <v>1</v>
      </c>
      <c r="D42" s="35" t="s">
        <v>32</v>
      </c>
      <c r="E42" s="35" t="s">
        <v>62</v>
      </c>
      <c r="F42" s="36">
        <v>115.44999694824219</v>
      </c>
      <c r="G42" s="37">
        <v>277.20001220703125</v>
      </c>
    </row>
    <row r="43" spans="1:7" x14ac:dyDescent="0.25">
      <c r="A43" s="35" t="s">
        <v>57</v>
      </c>
      <c r="B43" s="35" t="s">
        <v>26</v>
      </c>
      <c r="C43" s="35" t="s">
        <v>1</v>
      </c>
      <c r="D43" s="35" t="s">
        <v>36</v>
      </c>
      <c r="E43" s="35" t="s">
        <v>63</v>
      </c>
      <c r="F43" s="36">
        <v>9.9799995422363281</v>
      </c>
      <c r="G43" s="37">
        <v>10</v>
      </c>
    </row>
    <row r="44" spans="1:7" x14ac:dyDescent="0.25">
      <c r="A44" s="35" t="s">
        <v>57</v>
      </c>
      <c r="B44" s="35" t="s">
        <v>26</v>
      </c>
      <c r="C44" s="35" t="s">
        <v>1</v>
      </c>
      <c r="D44" s="35" t="s">
        <v>36</v>
      </c>
      <c r="E44" s="35" t="s">
        <v>30</v>
      </c>
      <c r="F44" s="36">
        <v>426.3599853515625</v>
      </c>
      <c r="G44" s="37">
        <v>298.19000244140625</v>
      </c>
    </row>
    <row r="45" spans="1:7" x14ac:dyDescent="0.25">
      <c r="A45" s="35" t="s">
        <v>57</v>
      </c>
      <c r="B45" s="35" t="s">
        <v>26</v>
      </c>
      <c r="C45" s="35" t="s">
        <v>1</v>
      </c>
      <c r="D45" s="35" t="s">
        <v>29</v>
      </c>
      <c r="E45" s="35" t="s">
        <v>34</v>
      </c>
      <c r="F45" s="36">
        <v>5107.72021484375</v>
      </c>
      <c r="G45" s="37">
        <v>39480.19921875</v>
      </c>
    </row>
    <row r="46" spans="1:7" x14ac:dyDescent="0.25">
      <c r="A46" s="35" t="s">
        <v>57</v>
      </c>
      <c r="B46" s="35" t="s">
        <v>26</v>
      </c>
      <c r="C46" s="35" t="s">
        <v>1</v>
      </c>
      <c r="D46" s="35" t="s">
        <v>31</v>
      </c>
      <c r="E46" s="35" t="s">
        <v>30</v>
      </c>
      <c r="F46" s="36">
        <v>5036.02001953125</v>
      </c>
      <c r="G46" s="37">
        <v>115841.703125</v>
      </c>
    </row>
    <row r="47" spans="1:7" x14ac:dyDescent="0.25">
      <c r="A47" s="35" t="s">
        <v>57</v>
      </c>
      <c r="B47" s="35" t="s">
        <v>26</v>
      </c>
      <c r="C47" s="35" t="s">
        <v>1</v>
      </c>
      <c r="D47" s="35" t="s">
        <v>53</v>
      </c>
      <c r="E47" s="35" t="s">
        <v>33</v>
      </c>
      <c r="F47" s="36">
        <v>1225.81005859375</v>
      </c>
      <c r="G47" s="37">
        <v>1177.199951171875</v>
      </c>
    </row>
    <row r="48" spans="1:7" x14ac:dyDescent="0.25">
      <c r="A48" s="35" t="s">
        <v>57</v>
      </c>
      <c r="B48" s="35" t="s">
        <v>26</v>
      </c>
      <c r="C48" s="35" t="s">
        <v>1</v>
      </c>
      <c r="D48" s="35" t="s">
        <v>29</v>
      </c>
      <c r="E48" s="35" t="s">
        <v>24</v>
      </c>
      <c r="F48" s="36">
        <v>5107.72021484375</v>
      </c>
      <c r="G48" s="37">
        <v>40127.8984375</v>
      </c>
    </row>
    <row r="49" spans="1:7" x14ac:dyDescent="0.25">
      <c r="A49" s="35" t="s">
        <v>57</v>
      </c>
      <c r="B49" s="35" t="s">
        <v>26</v>
      </c>
      <c r="C49" s="35" t="s">
        <v>1</v>
      </c>
      <c r="D49" s="35" t="s">
        <v>53</v>
      </c>
      <c r="E49" s="35" t="s">
        <v>64</v>
      </c>
      <c r="F49" s="36">
        <v>639.09002685546875</v>
      </c>
      <c r="G49" s="37">
        <v>648</v>
      </c>
    </row>
    <row r="50" spans="1:7" x14ac:dyDescent="0.25">
      <c r="A50" s="35" t="s">
        <v>57</v>
      </c>
      <c r="B50" s="35" t="s">
        <v>26</v>
      </c>
      <c r="C50" s="35" t="s">
        <v>1</v>
      </c>
      <c r="D50" s="35" t="s">
        <v>25</v>
      </c>
      <c r="E50" s="35" t="s">
        <v>65</v>
      </c>
      <c r="F50" s="36">
        <v>234.55000305175781</v>
      </c>
      <c r="G50" s="37">
        <v>287.10000610351562</v>
      </c>
    </row>
    <row r="51" spans="1:7" x14ac:dyDescent="0.25">
      <c r="A51" s="35" t="s">
        <v>57</v>
      </c>
      <c r="B51" s="35" t="s">
        <v>26</v>
      </c>
      <c r="C51" s="35" t="s">
        <v>1</v>
      </c>
      <c r="D51" s="35" t="s">
        <v>36</v>
      </c>
      <c r="E51" s="35" t="s">
        <v>24</v>
      </c>
      <c r="F51" s="36">
        <v>502.76998901367188</v>
      </c>
      <c r="G51" s="37">
        <v>490.5</v>
      </c>
    </row>
    <row r="52" spans="1:7" x14ac:dyDescent="0.25">
      <c r="A52" s="35" t="s">
        <v>57</v>
      </c>
      <c r="B52" s="35" t="s">
        <v>26</v>
      </c>
      <c r="C52" s="35" t="s">
        <v>1</v>
      </c>
      <c r="D52" s="35" t="s">
        <v>25</v>
      </c>
      <c r="E52" s="35" t="s">
        <v>66</v>
      </c>
      <c r="F52" s="36">
        <v>1131.8199462890625</v>
      </c>
      <c r="G52" s="37">
        <v>1539</v>
      </c>
    </row>
    <row r="53" spans="1:7" x14ac:dyDescent="0.25">
      <c r="A53" s="35" t="s">
        <v>57</v>
      </c>
      <c r="B53" s="35" t="s">
        <v>26</v>
      </c>
      <c r="C53" s="35" t="s">
        <v>1</v>
      </c>
      <c r="D53" s="35" t="s">
        <v>25</v>
      </c>
      <c r="E53" s="35" t="s">
        <v>24</v>
      </c>
      <c r="F53" s="36">
        <v>2781.820068359375</v>
      </c>
      <c r="G53" s="37">
        <v>3182.39990234375</v>
      </c>
    </row>
    <row r="54" spans="1:7" x14ac:dyDescent="0.25">
      <c r="A54" s="35" t="s">
        <v>57</v>
      </c>
      <c r="B54" s="35" t="s">
        <v>26</v>
      </c>
      <c r="C54" s="35" t="s">
        <v>1</v>
      </c>
      <c r="D54" s="35" t="s">
        <v>36</v>
      </c>
      <c r="E54" s="35" t="s">
        <v>42</v>
      </c>
      <c r="F54" s="36">
        <v>204.1199951171875</v>
      </c>
      <c r="G54" s="37">
        <v>647.70001220703125</v>
      </c>
    </row>
    <row r="55" spans="1:7" ht="15.75" thickBot="1" x14ac:dyDescent="0.3">
      <c r="A55" s="20" t="s">
        <v>57</v>
      </c>
      <c r="B55" s="22"/>
      <c r="C55" s="22"/>
      <c r="D55" s="22"/>
      <c r="E55" s="22"/>
      <c r="F55" s="22">
        <f>SUM(F42:F54)</f>
        <v>22523.230518341064</v>
      </c>
      <c r="G55" s="21">
        <f>SUM(G42:G54)</f>
        <v>204007.09066772461</v>
      </c>
    </row>
    <row r="56" spans="1:7" x14ac:dyDescent="0.25">
      <c r="A56" s="35" t="s">
        <v>110</v>
      </c>
      <c r="B56" s="35" t="s">
        <v>26</v>
      </c>
      <c r="C56" s="35" t="s">
        <v>1</v>
      </c>
      <c r="D56" s="35" t="s">
        <v>29</v>
      </c>
      <c r="E56" s="35" t="s">
        <v>69</v>
      </c>
      <c r="F56" s="36">
        <v>4876.31982421875</v>
      </c>
      <c r="G56" s="37">
        <v>36511.98046875</v>
      </c>
    </row>
    <row r="57" spans="1:7" x14ac:dyDescent="0.25">
      <c r="A57" s="35" t="s">
        <v>110</v>
      </c>
      <c r="B57" s="35" t="s">
        <v>26</v>
      </c>
      <c r="C57" s="35" t="s">
        <v>1</v>
      </c>
      <c r="D57" s="35" t="s">
        <v>29</v>
      </c>
      <c r="E57" s="35" t="s">
        <v>34</v>
      </c>
      <c r="F57" s="36">
        <v>4952.64013671875</v>
      </c>
      <c r="G57" s="37">
        <v>39614.28125</v>
      </c>
    </row>
    <row r="58" spans="1:7" x14ac:dyDescent="0.25">
      <c r="A58" s="35" t="s">
        <v>110</v>
      </c>
      <c r="B58" s="35" t="s">
        <v>26</v>
      </c>
      <c r="C58" s="35" t="s">
        <v>1</v>
      </c>
      <c r="D58" s="35" t="s">
        <v>29</v>
      </c>
      <c r="E58" s="35" t="s">
        <v>28</v>
      </c>
      <c r="F58" s="36">
        <v>2223.419921875</v>
      </c>
      <c r="G58" s="37">
        <v>36077.3203125</v>
      </c>
    </row>
    <row r="59" spans="1:7" x14ac:dyDescent="0.25">
      <c r="A59" s="35" t="s">
        <v>110</v>
      </c>
      <c r="B59" s="35" t="s">
        <v>26</v>
      </c>
      <c r="C59" s="35" t="s">
        <v>1</v>
      </c>
      <c r="D59" s="35" t="s">
        <v>25</v>
      </c>
      <c r="E59" s="35" t="s">
        <v>24</v>
      </c>
      <c r="F59" s="36">
        <v>2781.820068359375</v>
      </c>
      <c r="G59" s="37">
        <v>3182.39990234375</v>
      </c>
    </row>
    <row r="60" spans="1:7" x14ac:dyDescent="0.25">
      <c r="A60" s="35" t="s">
        <v>110</v>
      </c>
      <c r="B60" s="35" t="s">
        <v>26</v>
      </c>
      <c r="C60" s="35" t="s">
        <v>1</v>
      </c>
      <c r="D60" s="35" t="s">
        <v>25</v>
      </c>
      <c r="E60" s="35" t="s">
        <v>34</v>
      </c>
      <c r="F60" s="36">
        <v>2539.360107421875</v>
      </c>
      <c r="G60" s="37">
        <v>2462.10009765625</v>
      </c>
    </row>
    <row r="61" spans="1:7" x14ac:dyDescent="0.25">
      <c r="A61" s="35" t="s">
        <v>110</v>
      </c>
      <c r="B61" s="35" t="s">
        <v>26</v>
      </c>
      <c r="C61" s="35" t="s">
        <v>1</v>
      </c>
      <c r="D61" s="35" t="s">
        <v>25</v>
      </c>
      <c r="E61" s="35" t="s">
        <v>33</v>
      </c>
      <c r="F61" s="36">
        <v>376.45001220703125</v>
      </c>
      <c r="G61" s="37">
        <v>498.60000610351562</v>
      </c>
    </row>
    <row r="62" spans="1:7" x14ac:dyDescent="0.25">
      <c r="A62" s="35" t="s">
        <v>110</v>
      </c>
      <c r="B62" s="35" t="s">
        <v>26</v>
      </c>
      <c r="C62" s="35" t="s">
        <v>1</v>
      </c>
      <c r="D62" s="35" t="s">
        <v>36</v>
      </c>
      <c r="E62" s="35" t="s">
        <v>30</v>
      </c>
      <c r="F62" s="36">
        <v>20629.740234375</v>
      </c>
      <c r="G62" s="37">
        <v>13659.3095703125</v>
      </c>
    </row>
    <row r="63" spans="1:7" x14ac:dyDescent="0.25">
      <c r="A63" s="35" t="s">
        <v>110</v>
      </c>
      <c r="B63" s="35" t="s">
        <v>26</v>
      </c>
      <c r="C63" s="35" t="s">
        <v>1</v>
      </c>
      <c r="D63" s="35" t="s">
        <v>36</v>
      </c>
      <c r="E63" s="35" t="s">
        <v>33</v>
      </c>
      <c r="F63" s="36">
        <v>1376.719970703125</v>
      </c>
      <c r="G63" s="37">
        <v>1350</v>
      </c>
    </row>
    <row r="64" spans="1:7" x14ac:dyDescent="0.25">
      <c r="A64" s="35" t="s">
        <v>110</v>
      </c>
      <c r="B64" s="35" t="s">
        <v>26</v>
      </c>
      <c r="C64" s="35" t="s">
        <v>1</v>
      </c>
      <c r="D64" s="35" t="s">
        <v>31</v>
      </c>
      <c r="E64" s="35" t="s">
        <v>30</v>
      </c>
      <c r="F64" s="36">
        <v>6242.35009765625</v>
      </c>
      <c r="G64" s="37">
        <v>13728.76953125</v>
      </c>
    </row>
    <row r="65" spans="1:7" x14ac:dyDescent="0.25">
      <c r="A65" s="35" t="s">
        <v>110</v>
      </c>
      <c r="B65" s="35" t="s">
        <v>26</v>
      </c>
      <c r="C65" s="35" t="s">
        <v>1</v>
      </c>
      <c r="D65" s="35" t="s">
        <v>53</v>
      </c>
      <c r="E65" s="35" t="s">
        <v>51</v>
      </c>
      <c r="F65" s="36">
        <v>639.09002685546875</v>
      </c>
      <c r="G65" s="37">
        <v>642</v>
      </c>
    </row>
    <row r="66" spans="1:7" ht="15.75" thickBot="1" x14ac:dyDescent="0.3">
      <c r="A66" s="20" t="s">
        <v>110</v>
      </c>
      <c r="B66" s="22"/>
      <c r="C66" s="22"/>
      <c r="D66" s="22"/>
      <c r="E66" s="22"/>
      <c r="F66" s="22">
        <f>SUM(F56:F65)</f>
        <v>46637.910400390625</v>
      </c>
      <c r="G66" s="21">
        <f>SUM(G56:G65)</f>
        <v>147726.76113891602</v>
      </c>
    </row>
    <row r="67" spans="1:7" x14ac:dyDescent="0.25">
      <c r="A67" s="35" t="s">
        <v>125</v>
      </c>
      <c r="B67" s="35" t="s">
        <v>26</v>
      </c>
      <c r="C67" s="35" t="s">
        <v>1</v>
      </c>
      <c r="D67" s="35" t="s">
        <v>29</v>
      </c>
      <c r="E67" s="35" t="s">
        <v>62</v>
      </c>
      <c r="F67" s="36">
        <v>4825.43994140625</v>
      </c>
      <c r="G67" s="37">
        <v>39972.80078125</v>
      </c>
    </row>
    <row r="68" spans="1:7" x14ac:dyDescent="0.25">
      <c r="A68" s="35" t="s">
        <v>125</v>
      </c>
      <c r="B68" s="35" t="s">
        <v>26</v>
      </c>
      <c r="C68" s="35" t="s">
        <v>1</v>
      </c>
      <c r="D68" s="35" t="s">
        <v>29</v>
      </c>
      <c r="E68" s="35" t="s">
        <v>30</v>
      </c>
      <c r="F68" s="36">
        <v>7227.3701171875</v>
      </c>
      <c r="G68" s="37">
        <v>167989.796875</v>
      </c>
    </row>
    <row r="69" spans="1:7" x14ac:dyDescent="0.25">
      <c r="A69" s="35" t="s">
        <v>125</v>
      </c>
      <c r="B69" s="35" t="s">
        <v>26</v>
      </c>
      <c r="C69" s="35" t="s">
        <v>1</v>
      </c>
      <c r="D69" s="35" t="s">
        <v>29</v>
      </c>
      <c r="E69" s="35" t="s">
        <v>34</v>
      </c>
      <c r="F69" s="36">
        <v>4850.8798828125</v>
      </c>
      <c r="G69" s="37">
        <v>37664.76171875</v>
      </c>
    </row>
    <row r="70" spans="1:7" x14ac:dyDescent="0.25">
      <c r="A70" s="35" t="s">
        <v>125</v>
      </c>
      <c r="B70" s="35" t="s">
        <v>26</v>
      </c>
      <c r="C70" s="35" t="s">
        <v>1</v>
      </c>
      <c r="D70" s="35" t="s">
        <v>25</v>
      </c>
      <c r="E70" s="35" t="s">
        <v>127</v>
      </c>
      <c r="F70" s="36">
        <v>3373.409912109375</v>
      </c>
      <c r="G70" s="37">
        <v>3151.5</v>
      </c>
    </row>
    <row r="71" spans="1:7" x14ac:dyDescent="0.25">
      <c r="A71" s="35" t="s">
        <v>125</v>
      </c>
      <c r="B71" s="35" t="s">
        <v>26</v>
      </c>
      <c r="C71" s="35" t="s">
        <v>1</v>
      </c>
      <c r="D71" s="35" t="s">
        <v>25</v>
      </c>
      <c r="E71" s="35" t="s">
        <v>34</v>
      </c>
      <c r="F71" s="36">
        <v>136.36000061035156</v>
      </c>
      <c r="G71" s="37">
        <v>153.44999694824219</v>
      </c>
    </row>
    <row r="72" spans="1:7" x14ac:dyDescent="0.25">
      <c r="A72" s="35" t="s">
        <v>125</v>
      </c>
      <c r="B72" s="35" t="s">
        <v>26</v>
      </c>
      <c r="C72" s="35" t="s">
        <v>1</v>
      </c>
      <c r="D72" s="35" t="s">
        <v>25</v>
      </c>
      <c r="E72" s="35" t="s">
        <v>33</v>
      </c>
      <c r="F72" s="36">
        <v>984.77000427246094</v>
      </c>
      <c r="G72" s="37">
        <v>1170.9000244140625</v>
      </c>
    </row>
    <row r="73" spans="1:7" x14ac:dyDescent="0.25">
      <c r="A73" s="35" t="s">
        <v>125</v>
      </c>
      <c r="B73" s="35" t="s">
        <v>26</v>
      </c>
      <c r="C73" s="35" t="s">
        <v>1</v>
      </c>
      <c r="D73" s="35" t="s">
        <v>36</v>
      </c>
      <c r="E73" s="35" t="s">
        <v>33</v>
      </c>
      <c r="F73" s="36">
        <v>1377</v>
      </c>
      <c r="G73" s="37">
        <v>1350</v>
      </c>
    </row>
    <row r="74" spans="1:7" x14ac:dyDescent="0.25">
      <c r="A74" s="35" t="s">
        <v>125</v>
      </c>
      <c r="B74" s="35" t="s">
        <v>26</v>
      </c>
      <c r="C74" s="35" t="s">
        <v>1</v>
      </c>
      <c r="D74" s="35" t="s">
        <v>32</v>
      </c>
      <c r="E74" s="35" t="s">
        <v>62</v>
      </c>
      <c r="F74" s="36">
        <v>144.32000732421875</v>
      </c>
      <c r="G74" s="37">
        <v>346.5</v>
      </c>
    </row>
    <row r="75" spans="1:7" x14ac:dyDescent="0.25">
      <c r="A75" s="35" t="s">
        <v>125</v>
      </c>
      <c r="B75" s="35" t="s">
        <v>26</v>
      </c>
      <c r="C75" s="35" t="s">
        <v>1</v>
      </c>
      <c r="D75" s="35" t="s">
        <v>53</v>
      </c>
      <c r="E75" s="35" t="s">
        <v>64</v>
      </c>
      <c r="F75" s="36">
        <v>1150.3599853515625</v>
      </c>
      <c r="G75" s="37">
        <v>1155.5999755859375</v>
      </c>
    </row>
    <row r="76" spans="1:7" x14ac:dyDescent="0.25">
      <c r="A76" s="35" t="s">
        <v>125</v>
      </c>
      <c r="B76" s="35" t="s">
        <v>26</v>
      </c>
      <c r="C76" s="35" t="s">
        <v>1</v>
      </c>
      <c r="D76" s="35" t="s">
        <v>53</v>
      </c>
      <c r="E76" s="35" t="s">
        <v>30</v>
      </c>
      <c r="F76" s="36">
        <v>14044.7998046875</v>
      </c>
      <c r="G76" s="37">
        <v>38253.37841796875</v>
      </c>
    </row>
    <row r="77" spans="1:7" x14ac:dyDescent="0.25">
      <c r="A77" s="35" t="s">
        <v>125</v>
      </c>
      <c r="B77" s="35" t="s">
        <v>26</v>
      </c>
      <c r="C77" s="35" t="s">
        <v>1</v>
      </c>
      <c r="D77" s="35" t="s">
        <v>53</v>
      </c>
      <c r="E77" s="35" t="s">
        <v>34</v>
      </c>
      <c r="F77" s="36">
        <v>894.72998046875</v>
      </c>
      <c r="G77" s="37">
        <v>765.5999755859375</v>
      </c>
    </row>
    <row r="78" spans="1:7" x14ac:dyDescent="0.25">
      <c r="A78" s="35" t="s">
        <v>125</v>
      </c>
      <c r="B78" s="35" t="s">
        <v>26</v>
      </c>
      <c r="C78" s="35" t="s">
        <v>1</v>
      </c>
      <c r="D78" s="35" t="s">
        <v>53</v>
      </c>
      <c r="E78" s="35" t="s">
        <v>33</v>
      </c>
      <c r="F78" s="36">
        <v>1150.3599853515625</v>
      </c>
      <c r="G78" s="37">
        <v>1090.800048828125</v>
      </c>
    </row>
    <row r="79" spans="1:7" ht="15.75" thickBot="1" x14ac:dyDescent="0.3">
      <c r="A79" s="20" t="s">
        <v>125</v>
      </c>
      <c r="B79" s="22"/>
      <c r="C79" s="22"/>
      <c r="D79" s="22"/>
      <c r="E79" s="22"/>
      <c r="F79" s="22">
        <f>SUM(F67:F78)</f>
        <v>40159.799621582031</v>
      </c>
      <c r="G79" s="21">
        <f>SUM(G67:G78)</f>
        <v>293065.08781433105</v>
      </c>
    </row>
    <row r="80" spans="1:7" x14ac:dyDescent="0.25">
      <c r="A80" s="35" t="s">
        <v>131</v>
      </c>
      <c r="B80" s="35" t="s">
        <v>26</v>
      </c>
      <c r="C80" s="35" t="s">
        <v>1</v>
      </c>
      <c r="D80" s="35" t="s">
        <v>29</v>
      </c>
      <c r="E80" s="35" t="s">
        <v>62</v>
      </c>
      <c r="F80" s="36">
        <v>4876.31982421875</v>
      </c>
      <c r="G80" s="37">
        <v>41164.3984375</v>
      </c>
    </row>
    <row r="81" spans="1:7" x14ac:dyDescent="0.25">
      <c r="A81" s="35" t="s">
        <v>131</v>
      </c>
      <c r="B81" s="35" t="s">
        <v>26</v>
      </c>
      <c r="C81" s="35" t="s">
        <v>1</v>
      </c>
      <c r="D81" s="35" t="s">
        <v>29</v>
      </c>
      <c r="E81" s="35" t="s">
        <v>28</v>
      </c>
      <c r="F81" s="36">
        <v>4901.759765625</v>
      </c>
      <c r="G81" s="37">
        <v>34170.66015625</v>
      </c>
    </row>
    <row r="82" spans="1:7" x14ac:dyDescent="0.25">
      <c r="A82" s="35" t="s">
        <v>131</v>
      </c>
      <c r="B82" s="35" t="s">
        <v>26</v>
      </c>
      <c r="C82" s="35" t="s">
        <v>1</v>
      </c>
      <c r="D82" s="35" t="s">
        <v>25</v>
      </c>
      <c r="E82" s="35" t="s">
        <v>24</v>
      </c>
      <c r="F82" s="36">
        <v>927.27001953125</v>
      </c>
      <c r="G82" s="37">
        <v>1060.800048828125</v>
      </c>
    </row>
    <row r="83" spans="1:7" x14ac:dyDescent="0.25">
      <c r="A83" s="35" t="s">
        <v>131</v>
      </c>
      <c r="B83" s="35" t="s">
        <v>26</v>
      </c>
      <c r="C83" s="35" t="s">
        <v>1</v>
      </c>
      <c r="D83" s="35" t="s">
        <v>25</v>
      </c>
      <c r="E83" s="35" t="s">
        <v>33</v>
      </c>
      <c r="F83" s="36">
        <v>144.94999694824219</v>
      </c>
      <c r="G83" s="37">
        <v>360</v>
      </c>
    </row>
    <row r="84" spans="1:7" x14ac:dyDescent="0.25">
      <c r="A84" s="35" t="s">
        <v>131</v>
      </c>
      <c r="B84" s="35" t="s">
        <v>26</v>
      </c>
      <c r="C84" s="35" t="s">
        <v>1</v>
      </c>
      <c r="D84" s="35" t="s">
        <v>36</v>
      </c>
      <c r="E84" s="35" t="s">
        <v>127</v>
      </c>
      <c r="F84" s="36">
        <v>2244.1998920440674</v>
      </c>
      <c r="G84" s="37">
        <v>2504.3600006103516</v>
      </c>
    </row>
    <row r="85" spans="1:7" x14ac:dyDescent="0.25">
      <c r="A85" s="35" t="s">
        <v>131</v>
      </c>
      <c r="B85" s="35" t="s">
        <v>26</v>
      </c>
      <c r="C85" s="35" t="s">
        <v>1</v>
      </c>
      <c r="D85" s="35" t="s">
        <v>36</v>
      </c>
      <c r="E85" s="35" t="s">
        <v>30</v>
      </c>
      <c r="F85" s="36">
        <v>3560</v>
      </c>
      <c r="G85" s="37">
        <v>1949.0999755859375</v>
      </c>
    </row>
    <row r="86" spans="1:7" x14ac:dyDescent="0.25">
      <c r="A86" s="35" t="s">
        <v>131</v>
      </c>
      <c r="B86" s="35" t="s">
        <v>26</v>
      </c>
      <c r="C86" s="35" t="s">
        <v>1</v>
      </c>
      <c r="D86" s="35" t="s">
        <v>36</v>
      </c>
      <c r="E86" s="35" t="s">
        <v>33</v>
      </c>
      <c r="F86" s="36">
        <v>1086.449951171875</v>
      </c>
      <c r="G86" s="37">
        <v>1030.199951171875</v>
      </c>
    </row>
    <row r="87" spans="1:7" x14ac:dyDescent="0.25">
      <c r="A87" s="35" t="s">
        <v>131</v>
      </c>
      <c r="B87" s="35" t="s">
        <v>26</v>
      </c>
      <c r="C87" s="35" t="s">
        <v>1</v>
      </c>
      <c r="D87" s="35" t="s">
        <v>31</v>
      </c>
      <c r="E87" s="35" t="s">
        <v>30</v>
      </c>
      <c r="F87" s="36">
        <v>7578.10009765625</v>
      </c>
      <c r="G87" s="37">
        <v>166786.6875</v>
      </c>
    </row>
    <row r="88" spans="1:7" x14ac:dyDescent="0.25">
      <c r="A88" s="35" t="s">
        <v>131</v>
      </c>
      <c r="B88" s="35" t="s">
        <v>26</v>
      </c>
      <c r="C88" s="35" t="s">
        <v>1</v>
      </c>
      <c r="D88" s="35" t="s">
        <v>53</v>
      </c>
      <c r="E88" s="35" t="s">
        <v>30</v>
      </c>
      <c r="F88" s="36">
        <v>6596.0400390625</v>
      </c>
      <c r="G88" s="37">
        <v>4252.4599609375</v>
      </c>
    </row>
    <row r="89" spans="1:7" ht="15.75" thickBot="1" x14ac:dyDescent="0.3">
      <c r="A89" s="20" t="s">
        <v>131</v>
      </c>
      <c r="B89" s="22"/>
      <c r="C89" s="22"/>
      <c r="D89" s="22"/>
      <c r="E89" s="22"/>
      <c r="F89" s="22">
        <f>SUM(F80:F88)</f>
        <v>31915.089586257935</v>
      </c>
      <c r="G89" s="21">
        <f>SUM(G80:G88)</f>
        <v>253278.66603088379</v>
      </c>
    </row>
    <row r="90" spans="1:7" x14ac:dyDescent="0.25">
      <c r="A90" s="35" t="s">
        <v>133</v>
      </c>
      <c r="B90" s="35" t="s">
        <v>26</v>
      </c>
      <c r="C90" s="35" t="s">
        <v>1</v>
      </c>
      <c r="D90" s="35" t="s">
        <v>29</v>
      </c>
      <c r="E90" s="35" t="s">
        <v>24</v>
      </c>
      <c r="F90" s="36">
        <v>4901.759765625</v>
      </c>
      <c r="G90" s="37">
        <v>37310.640625</v>
      </c>
    </row>
    <row r="91" spans="1:7" x14ac:dyDescent="0.25">
      <c r="A91" s="35" t="s">
        <v>133</v>
      </c>
      <c r="B91" s="35" t="s">
        <v>26</v>
      </c>
      <c r="C91" s="35" t="s">
        <v>1</v>
      </c>
      <c r="D91" s="35" t="s">
        <v>29</v>
      </c>
      <c r="E91" s="35" t="s">
        <v>62</v>
      </c>
      <c r="F91" s="36">
        <v>10041.81982421875</v>
      </c>
      <c r="G91" s="37">
        <v>73166.501953125</v>
      </c>
    </row>
    <row r="92" spans="1:7" x14ac:dyDescent="0.25">
      <c r="A92" s="35" t="s">
        <v>133</v>
      </c>
      <c r="B92" s="35" t="s">
        <v>26</v>
      </c>
      <c r="C92" s="35" t="s">
        <v>1</v>
      </c>
      <c r="D92" s="35" t="s">
        <v>29</v>
      </c>
      <c r="E92" s="35" t="s">
        <v>69</v>
      </c>
      <c r="F92" s="36">
        <v>4876.31982421875</v>
      </c>
      <c r="G92" s="37">
        <v>36450.48046875</v>
      </c>
    </row>
    <row r="93" spans="1:7" x14ac:dyDescent="0.25">
      <c r="A93" s="35" t="s">
        <v>133</v>
      </c>
      <c r="B93" s="35" t="s">
        <v>26</v>
      </c>
      <c r="C93" s="35" t="s">
        <v>1</v>
      </c>
      <c r="D93" s="35" t="s">
        <v>29</v>
      </c>
      <c r="E93" s="35" t="s">
        <v>30</v>
      </c>
      <c r="F93" s="36">
        <v>8833.1103515625</v>
      </c>
      <c r="G93" s="37">
        <v>196245.8125</v>
      </c>
    </row>
    <row r="94" spans="1:7" x14ac:dyDescent="0.25">
      <c r="A94" s="35" t="s">
        <v>133</v>
      </c>
      <c r="B94" s="35" t="s">
        <v>26</v>
      </c>
      <c r="C94" s="35" t="s">
        <v>1</v>
      </c>
      <c r="D94" s="35" t="s">
        <v>25</v>
      </c>
      <c r="E94" s="35" t="s">
        <v>24</v>
      </c>
      <c r="F94" s="36">
        <v>1152</v>
      </c>
      <c r="G94" s="37">
        <v>1296</v>
      </c>
    </row>
    <row r="95" spans="1:7" x14ac:dyDescent="0.25">
      <c r="A95" s="35" t="s">
        <v>133</v>
      </c>
      <c r="B95" s="35" t="s">
        <v>26</v>
      </c>
      <c r="C95" s="35" t="s">
        <v>1</v>
      </c>
      <c r="D95" s="35" t="s">
        <v>25</v>
      </c>
      <c r="E95" s="35" t="s">
        <v>127</v>
      </c>
      <c r="F95" s="36">
        <v>3460</v>
      </c>
      <c r="G95" s="37">
        <v>3913.5</v>
      </c>
    </row>
    <row r="96" spans="1:7" x14ac:dyDescent="0.25">
      <c r="A96" s="35" t="s">
        <v>133</v>
      </c>
      <c r="B96" s="35" t="s">
        <v>26</v>
      </c>
      <c r="C96" s="35" t="s">
        <v>1</v>
      </c>
      <c r="D96" s="35" t="s">
        <v>25</v>
      </c>
      <c r="E96" s="35" t="s">
        <v>51</v>
      </c>
      <c r="F96" s="36">
        <v>768</v>
      </c>
      <c r="G96" s="37">
        <v>999</v>
      </c>
    </row>
    <row r="97" spans="1:7" x14ac:dyDescent="0.25">
      <c r="A97" s="35" t="s">
        <v>133</v>
      </c>
      <c r="B97" s="35" t="s">
        <v>26</v>
      </c>
      <c r="C97" s="35" t="s">
        <v>1</v>
      </c>
      <c r="D97" s="35" t="s">
        <v>25</v>
      </c>
      <c r="E97" s="35" t="s">
        <v>34</v>
      </c>
      <c r="F97" s="36">
        <v>603</v>
      </c>
      <c r="G97" s="37">
        <v>594</v>
      </c>
    </row>
    <row r="98" spans="1:7" x14ac:dyDescent="0.25">
      <c r="A98" s="35" t="s">
        <v>133</v>
      </c>
      <c r="B98" s="35" t="s">
        <v>26</v>
      </c>
      <c r="C98" s="35" t="s">
        <v>1</v>
      </c>
      <c r="D98" s="35" t="s">
        <v>25</v>
      </c>
      <c r="E98" s="35" t="s">
        <v>33</v>
      </c>
      <c r="F98" s="36">
        <v>1053.25</v>
      </c>
      <c r="G98" s="37">
        <v>1215</v>
      </c>
    </row>
    <row r="99" spans="1:7" x14ac:dyDescent="0.25">
      <c r="A99" s="35" t="s">
        <v>133</v>
      </c>
      <c r="B99" s="35" t="s">
        <v>26</v>
      </c>
      <c r="C99" s="35" t="s">
        <v>1</v>
      </c>
      <c r="D99" s="35" t="s">
        <v>36</v>
      </c>
      <c r="E99" s="35" t="s">
        <v>30</v>
      </c>
      <c r="F99" s="36">
        <v>10990.7802734375</v>
      </c>
      <c r="G99" s="37">
        <v>6165.60009765625</v>
      </c>
    </row>
    <row r="100" spans="1:7" x14ac:dyDescent="0.25">
      <c r="A100" s="35" t="s">
        <v>133</v>
      </c>
      <c r="B100" s="35" t="s">
        <v>26</v>
      </c>
      <c r="C100" s="35" t="s">
        <v>1</v>
      </c>
      <c r="D100" s="35" t="s">
        <v>53</v>
      </c>
      <c r="E100" s="35" t="s">
        <v>51</v>
      </c>
      <c r="F100" s="36">
        <v>1285</v>
      </c>
      <c r="G100" s="37">
        <v>1260</v>
      </c>
    </row>
    <row r="101" spans="1:7" x14ac:dyDescent="0.25">
      <c r="A101" s="35" t="s">
        <v>133</v>
      </c>
      <c r="B101" s="35" t="s">
        <v>26</v>
      </c>
      <c r="C101" s="35" t="s">
        <v>1</v>
      </c>
      <c r="D101" s="35" t="s">
        <v>53</v>
      </c>
      <c r="E101" s="35" t="s">
        <v>34</v>
      </c>
      <c r="F101" s="36">
        <v>1161</v>
      </c>
      <c r="G101" s="37">
        <v>1015.2000122070312</v>
      </c>
    </row>
    <row r="102" spans="1:7" x14ac:dyDescent="0.25">
      <c r="A102" s="35" t="s">
        <v>133</v>
      </c>
      <c r="B102" s="35" t="s">
        <v>26</v>
      </c>
      <c r="C102" s="35" t="s">
        <v>1</v>
      </c>
      <c r="D102" s="35" t="s">
        <v>53</v>
      </c>
      <c r="E102" s="35" t="s">
        <v>33</v>
      </c>
      <c r="F102" s="36">
        <v>2287.5</v>
      </c>
      <c r="G102" s="37">
        <v>2198.4000244140625</v>
      </c>
    </row>
    <row r="103" spans="1:7" ht="15.75" thickBot="1" x14ac:dyDescent="0.3">
      <c r="A103" s="20" t="s">
        <v>133</v>
      </c>
      <c r="B103" s="22"/>
      <c r="C103" s="22"/>
      <c r="D103" s="22"/>
      <c r="E103" s="22"/>
      <c r="F103" s="22">
        <f>SUM(F90:F102)</f>
        <v>51413.5400390625</v>
      </c>
      <c r="G103" s="21">
        <f>SUM(G90:G102)</f>
        <v>361830.13568115234</v>
      </c>
    </row>
    <row r="104" spans="1:7" x14ac:dyDescent="0.25">
      <c r="A104" s="35" t="s">
        <v>134</v>
      </c>
      <c r="B104" s="35" t="s">
        <v>26</v>
      </c>
      <c r="C104" s="35" t="s">
        <v>1</v>
      </c>
      <c r="D104" s="35" t="s">
        <v>29</v>
      </c>
      <c r="E104" s="35" t="s">
        <v>42</v>
      </c>
      <c r="F104" s="36">
        <v>4850.8798828125</v>
      </c>
      <c r="G104" s="37">
        <v>32659.599609375</v>
      </c>
    </row>
    <row r="105" spans="1:7" x14ac:dyDescent="0.25">
      <c r="A105" s="35" t="s">
        <v>134</v>
      </c>
      <c r="B105" s="35" t="s">
        <v>26</v>
      </c>
      <c r="C105" s="35" t="s">
        <v>1</v>
      </c>
      <c r="D105" s="35" t="s">
        <v>25</v>
      </c>
      <c r="E105" s="35" t="s">
        <v>24</v>
      </c>
      <c r="F105" s="36">
        <v>925</v>
      </c>
      <c r="G105" s="37">
        <v>1060.800048828125</v>
      </c>
    </row>
    <row r="106" spans="1:7" x14ac:dyDescent="0.25">
      <c r="A106" s="35" t="s">
        <v>134</v>
      </c>
      <c r="B106" s="35" t="s">
        <v>26</v>
      </c>
      <c r="C106" s="35" t="s">
        <v>1</v>
      </c>
      <c r="D106" s="35" t="s">
        <v>25</v>
      </c>
      <c r="E106" s="35" t="s">
        <v>127</v>
      </c>
      <c r="F106" s="36">
        <v>1974.699951171875</v>
      </c>
      <c r="G106" s="37">
        <v>2244.699951171875</v>
      </c>
    </row>
    <row r="107" spans="1:7" ht="30" x14ac:dyDescent="0.25">
      <c r="A107" s="35" t="s">
        <v>134</v>
      </c>
      <c r="B107" s="35" t="s">
        <v>26</v>
      </c>
      <c r="C107" s="35" t="s">
        <v>1</v>
      </c>
      <c r="D107" s="35" t="s">
        <v>25</v>
      </c>
      <c r="E107" s="35" t="s">
        <v>144</v>
      </c>
      <c r="F107" s="36">
        <v>191.85000610351562</v>
      </c>
      <c r="G107" s="37">
        <v>207</v>
      </c>
    </row>
    <row r="108" spans="1:7" x14ac:dyDescent="0.25">
      <c r="A108" s="35" t="s">
        <v>134</v>
      </c>
      <c r="B108" s="35" t="s">
        <v>26</v>
      </c>
      <c r="C108" s="35" t="s">
        <v>1</v>
      </c>
      <c r="D108" s="35" t="s">
        <v>25</v>
      </c>
      <c r="E108" s="35" t="s">
        <v>34</v>
      </c>
      <c r="F108" s="36">
        <v>854.25</v>
      </c>
      <c r="G108" s="37">
        <v>877.04998779296875</v>
      </c>
    </row>
    <row r="109" spans="1:7" x14ac:dyDescent="0.25">
      <c r="A109" s="35" t="s">
        <v>134</v>
      </c>
      <c r="B109" s="35" t="s">
        <v>26</v>
      </c>
      <c r="C109" s="35" t="s">
        <v>1</v>
      </c>
      <c r="D109" s="35" t="s">
        <v>25</v>
      </c>
      <c r="E109" s="35" t="s">
        <v>33</v>
      </c>
      <c r="F109" s="36">
        <v>1024.0499877929687</v>
      </c>
      <c r="G109" s="37">
        <v>1196.0999755859375</v>
      </c>
    </row>
    <row r="110" spans="1:7" x14ac:dyDescent="0.25">
      <c r="A110" s="35" t="s">
        <v>134</v>
      </c>
      <c r="B110" s="35" t="s">
        <v>26</v>
      </c>
      <c r="C110" s="35" t="s">
        <v>1</v>
      </c>
      <c r="D110" s="35" t="s">
        <v>36</v>
      </c>
      <c r="E110" s="35" t="s">
        <v>127</v>
      </c>
      <c r="F110" s="36">
        <v>183.05000305175781</v>
      </c>
      <c r="G110" s="37">
        <v>1038</v>
      </c>
    </row>
    <row r="111" spans="1:7" x14ac:dyDescent="0.25">
      <c r="A111" s="35" t="s">
        <v>134</v>
      </c>
      <c r="B111" s="35" t="s">
        <v>26</v>
      </c>
      <c r="C111" s="35" t="s">
        <v>1</v>
      </c>
      <c r="D111" s="35" t="s">
        <v>36</v>
      </c>
      <c r="E111" s="35" t="s">
        <v>30</v>
      </c>
      <c r="F111" s="36">
        <v>20961.16015625</v>
      </c>
      <c r="G111" s="37">
        <v>20075.83984375</v>
      </c>
    </row>
    <row r="112" spans="1:7" x14ac:dyDescent="0.25">
      <c r="A112" s="35" t="s">
        <v>134</v>
      </c>
      <c r="B112" s="35" t="s">
        <v>26</v>
      </c>
      <c r="C112" s="35" t="s">
        <v>1</v>
      </c>
      <c r="D112" s="35" t="s">
        <v>36</v>
      </c>
      <c r="E112" s="35" t="s">
        <v>34</v>
      </c>
      <c r="F112" s="36">
        <v>1483.5</v>
      </c>
      <c r="G112" s="37">
        <v>1273.199951171875</v>
      </c>
    </row>
    <row r="113" spans="1:7" x14ac:dyDescent="0.25">
      <c r="A113" s="35" t="s">
        <v>134</v>
      </c>
      <c r="B113" s="35" t="s">
        <v>26</v>
      </c>
      <c r="C113" s="35" t="s">
        <v>1</v>
      </c>
      <c r="D113" s="35" t="s">
        <v>36</v>
      </c>
      <c r="E113" s="35" t="s">
        <v>33</v>
      </c>
      <c r="F113" s="36">
        <v>1863.25</v>
      </c>
      <c r="G113" s="37">
        <v>1791.5999755859375</v>
      </c>
    </row>
    <row r="114" spans="1:7" x14ac:dyDescent="0.25">
      <c r="A114" s="35" t="s">
        <v>134</v>
      </c>
      <c r="B114" s="35" t="s">
        <v>26</v>
      </c>
      <c r="C114" s="35" t="s">
        <v>1</v>
      </c>
      <c r="D114" s="35" t="s">
        <v>31</v>
      </c>
      <c r="E114" s="35" t="s">
        <v>30</v>
      </c>
      <c r="F114" s="36">
        <v>13214.27978515625</v>
      </c>
      <c r="G114" s="37">
        <v>301958.890625</v>
      </c>
    </row>
    <row r="115" spans="1:7" x14ac:dyDescent="0.25">
      <c r="A115" s="35" t="s">
        <v>134</v>
      </c>
      <c r="B115" s="35" t="s">
        <v>26</v>
      </c>
      <c r="C115" s="35" t="s">
        <v>1</v>
      </c>
      <c r="D115" s="35" t="s">
        <v>68</v>
      </c>
      <c r="E115" s="35" t="s">
        <v>28</v>
      </c>
      <c r="F115" s="36">
        <v>9956.15966796875</v>
      </c>
      <c r="G115" s="37">
        <v>66651.66015625</v>
      </c>
    </row>
    <row r="116" spans="1:7" ht="30" x14ac:dyDescent="0.25">
      <c r="A116" s="35" t="s">
        <v>134</v>
      </c>
      <c r="B116" s="35" t="s">
        <v>26</v>
      </c>
      <c r="C116" s="35" t="s">
        <v>1</v>
      </c>
      <c r="D116" s="35" t="s">
        <v>53</v>
      </c>
      <c r="E116" s="35" t="s">
        <v>144</v>
      </c>
      <c r="F116" s="36">
        <v>327.29998779296875</v>
      </c>
      <c r="G116" s="37">
        <v>318.79998779296875</v>
      </c>
    </row>
    <row r="117" spans="1:7" x14ac:dyDescent="0.25">
      <c r="A117" s="35" t="s">
        <v>134</v>
      </c>
      <c r="B117" s="35" t="s">
        <v>26</v>
      </c>
      <c r="C117" s="35" t="s">
        <v>1</v>
      </c>
      <c r="D117" s="35" t="s">
        <v>53</v>
      </c>
      <c r="E117" s="35" t="s">
        <v>33</v>
      </c>
      <c r="F117" s="36">
        <v>1310</v>
      </c>
      <c r="G117" s="37">
        <v>1263.5999755859375</v>
      </c>
    </row>
    <row r="118" spans="1:7" ht="15.75" thickBot="1" x14ac:dyDescent="0.3">
      <c r="A118" s="20" t="s">
        <v>134</v>
      </c>
      <c r="B118" s="22"/>
      <c r="C118" s="22"/>
      <c r="D118" s="22"/>
      <c r="E118" s="22"/>
      <c r="F118" s="22">
        <f>SUM(F104:F117)</f>
        <v>59119.429428100586</v>
      </c>
      <c r="G118" s="21">
        <f>SUM(G104:G117)</f>
        <v>432616.84008789063</v>
      </c>
    </row>
    <row r="119" spans="1:7" x14ac:dyDescent="0.25">
      <c r="A119" s="35" t="s">
        <v>137</v>
      </c>
      <c r="B119" s="35" t="s">
        <v>26</v>
      </c>
      <c r="C119" s="35" t="s">
        <v>1</v>
      </c>
      <c r="D119" s="35" t="s">
        <v>25</v>
      </c>
      <c r="E119" s="35" t="s">
        <v>62</v>
      </c>
      <c r="F119" s="36">
        <v>458.10000610351562</v>
      </c>
      <c r="G119" s="37">
        <v>509.85000610351562</v>
      </c>
    </row>
    <row r="120" spans="1:7" x14ac:dyDescent="0.25">
      <c r="A120" s="35" t="s">
        <v>137</v>
      </c>
      <c r="B120" s="35" t="s">
        <v>26</v>
      </c>
      <c r="C120" s="35" t="s">
        <v>1</v>
      </c>
      <c r="D120" s="35" t="s">
        <v>25</v>
      </c>
      <c r="E120" s="35" t="s">
        <v>127</v>
      </c>
      <c r="F120" s="36">
        <v>2393.5</v>
      </c>
      <c r="G120" s="37">
        <v>2851.199951171875</v>
      </c>
    </row>
    <row r="121" spans="1:7" x14ac:dyDescent="0.25">
      <c r="A121" s="35" t="s">
        <v>137</v>
      </c>
      <c r="B121" s="35" t="s">
        <v>26</v>
      </c>
      <c r="C121" s="35" t="s">
        <v>1</v>
      </c>
      <c r="D121" s="35" t="s">
        <v>25</v>
      </c>
      <c r="E121" s="35" t="s">
        <v>51</v>
      </c>
      <c r="F121" s="36">
        <v>1152</v>
      </c>
      <c r="G121" s="37">
        <v>1498.5</v>
      </c>
    </row>
    <row r="122" spans="1:7" x14ac:dyDescent="0.25">
      <c r="A122" s="35" t="s">
        <v>137</v>
      </c>
      <c r="B122" s="35" t="s">
        <v>26</v>
      </c>
      <c r="C122" s="35" t="s">
        <v>1</v>
      </c>
      <c r="D122" s="35" t="s">
        <v>25</v>
      </c>
      <c r="E122" s="35" t="s">
        <v>145</v>
      </c>
      <c r="F122" s="36">
        <v>1408.5</v>
      </c>
      <c r="G122" s="37">
        <v>2187.800048828125</v>
      </c>
    </row>
    <row r="123" spans="1:7" x14ac:dyDescent="0.25">
      <c r="A123" s="35" t="s">
        <v>137</v>
      </c>
      <c r="B123" s="35" t="s">
        <v>26</v>
      </c>
      <c r="C123" s="35" t="s">
        <v>1</v>
      </c>
      <c r="D123" s="35" t="s">
        <v>25</v>
      </c>
      <c r="E123" s="35" t="s">
        <v>33</v>
      </c>
      <c r="F123" s="36">
        <v>459.70001220703125</v>
      </c>
      <c r="G123" s="37">
        <v>539.70001220703125</v>
      </c>
    </row>
    <row r="124" spans="1:7" x14ac:dyDescent="0.25">
      <c r="A124" s="35" t="s">
        <v>137</v>
      </c>
      <c r="B124" s="35" t="s">
        <v>26</v>
      </c>
      <c r="C124" s="35" t="s">
        <v>1</v>
      </c>
      <c r="D124" s="35" t="s">
        <v>52</v>
      </c>
      <c r="E124" s="35" t="s">
        <v>127</v>
      </c>
      <c r="F124" s="36">
        <v>183.05000305175781</v>
      </c>
      <c r="G124" s="37">
        <v>1136</v>
      </c>
    </row>
    <row r="125" spans="1:7" x14ac:dyDescent="0.25">
      <c r="A125" s="35" t="s">
        <v>137</v>
      </c>
      <c r="B125" s="35" t="s">
        <v>26</v>
      </c>
      <c r="C125" s="35" t="s">
        <v>1</v>
      </c>
      <c r="D125" s="35" t="s">
        <v>52</v>
      </c>
      <c r="E125" s="35" t="s">
        <v>145</v>
      </c>
      <c r="F125" s="36">
        <v>454.29998779296875</v>
      </c>
      <c r="G125" s="37">
        <v>3696.969970703125</v>
      </c>
    </row>
    <row r="126" spans="1:7" x14ac:dyDescent="0.25">
      <c r="A126" s="35" t="s">
        <v>137</v>
      </c>
      <c r="B126" s="35" t="s">
        <v>26</v>
      </c>
      <c r="C126" s="35" t="s">
        <v>1</v>
      </c>
      <c r="D126" s="35" t="s">
        <v>36</v>
      </c>
      <c r="E126" s="35" t="s">
        <v>145</v>
      </c>
      <c r="F126" s="36">
        <v>2327</v>
      </c>
      <c r="G126" s="37">
        <v>1188.6199951171875</v>
      </c>
    </row>
    <row r="127" spans="1:7" x14ac:dyDescent="0.25">
      <c r="A127" s="35" t="s">
        <v>137</v>
      </c>
      <c r="B127" s="35" t="s">
        <v>26</v>
      </c>
      <c r="C127" s="35" t="s">
        <v>1</v>
      </c>
      <c r="D127" s="35" t="s">
        <v>36</v>
      </c>
      <c r="E127" s="35" t="s">
        <v>33</v>
      </c>
      <c r="F127" s="36">
        <v>1659.75</v>
      </c>
      <c r="G127" s="37">
        <v>1584.0999755859375</v>
      </c>
    </row>
    <row r="128" spans="1:7" ht="15.75" thickBot="1" x14ac:dyDescent="0.3">
      <c r="A128" s="20" t="s">
        <v>137</v>
      </c>
      <c r="B128" s="22"/>
      <c r="C128" s="22"/>
      <c r="D128" s="22"/>
      <c r="E128" s="22"/>
      <c r="F128" s="22">
        <f>SUM(F119:F127)</f>
        <v>10495.900009155273</v>
      </c>
      <c r="G128" s="21">
        <f>SUM(G119:G127)</f>
        <v>15192.739959716797</v>
      </c>
    </row>
    <row r="129" spans="1:7" x14ac:dyDescent="0.25">
      <c r="A129" s="35" t="s">
        <v>140</v>
      </c>
      <c r="B129" s="35" t="s">
        <v>26</v>
      </c>
      <c r="C129" s="35" t="s">
        <v>1</v>
      </c>
      <c r="D129" s="35" t="s">
        <v>25</v>
      </c>
      <c r="E129" s="35" t="s">
        <v>62</v>
      </c>
      <c r="F129" s="36">
        <v>792.75</v>
      </c>
      <c r="G129" s="37">
        <v>891.45001220703125</v>
      </c>
    </row>
    <row r="130" spans="1:7" x14ac:dyDescent="0.25">
      <c r="A130" s="35" t="s">
        <v>140</v>
      </c>
      <c r="B130" s="35" t="s">
        <v>26</v>
      </c>
      <c r="C130" s="35" t="s">
        <v>1</v>
      </c>
      <c r="D130" s="35" t="s">
        <v>25</v>
      </c>
      <c r="E130" s="35" t="s">
        <v>66</v>
      </c>
      <c r="F130" s="36">
        <v>621.5999755859375</v>
      </c>
      <c r="G130" s="37">
        <v>462</v>
      </c>
    </row>
    <row r="131" spans="1:7" x14ac:dyDescent="0.25">
      <c r="A131" s="35" t="s">
        <v>140</v>
      </c>
      <c r="B131" s="35" t="s">
        <v>26</v>
      </c>
      <c r="C131" s="35" t="s">
        <v>1</v>
      </c>
      <c r="D131" s="35" t="s">
        <v>25</v>
      </c>
      <c r="E131" s="35" t="s">
        <v>65</v>
      </c>
      <c r="F131" s="36">
        <v>30.659999847412109</v>
      </c>
      <c r="G131" s="37">
        <v>38.700000762939453</v>
      </c>
    </row>
    <row r="132" spans="1:7" x14ac:dyDescent="0.25">
      <c r="A132" s="35" t="s">
        <v>140</v>
      </c>
      <c r="B132" s="35" t="s">
        <v>26</v>
      </c>
      <c r="C132" s="35" t="s">
        <v>1</v>
      </c>
      <c r="D132" s="35" t="s">
        <v>25</v>
      </c>
      <c r="E132" s="35" t="s">
        <v>127</v>
      </c>
      <c r="F132" s="36">
        <v>3472.699951171875</v>
      </c>
      <c r="G132" s="37">
        <v>4297.699951171875</v>
      </c>
    </row>
    <row r="133" spans="1:7" ht="30" x14ac:dyDescent="0.25">
      <c r="A133" s="35" t="s">
        <v>140</v>
      </c>
      <c r="B133" s="35" t="s">
        <v>26</v>
      </c>
      <c r="C133" s="35" t="s">
        <v>1</v>
      </c>
      <c r="D133" s="35" t="s">
        <v>25</v>
      </c>
      <c r="E133" s="35" t="s">
        <v>144</v>
      </c>
      <c r="F133" s="36">
        <v>882.45001220703125</v>
      </c>
      <c r="G133" s="37">
        <v>1175.4000244140625</v>
      </c>
    </row>
    <row r="134" spans="1:7" x14ac:dyDescent="0.25">
      <c r="A134" s="35" t="s">
        <v>140</v>
      </c>
      <c r="B134" s="35" t="s">
        <v>26</v>
      </c>
      <c r="C134" s="35" t="s">
        <v>1</v>
      </c>
      <c r="D134" s="35" t="s">
        <v>25</v>
      </c>
      <c r="E134" s="35" t="s">
        <v>34</v>
      </c>
      <c r="F134" s="36">
        <v>299.5</v>
      </c>
      <c r="G134" s="37">
        <v>258.89999389648437</v>
      </c>
    </row>
    <row r="135" spans="1:7" x14ac:dyDescent="0.25">
      <c r="A135" s="35" t="s">
        <v>140</v>
      </c>
      <c r="B135" s="35" t="s">
        <v>26</v>
      </c>
      <c r="C135" s="35" t="s">
        <v>1</v>
      </c>
      <c r="D135" s="35" t="s">
        <v>25</v>
      </c>
      <c r="E135" s="35" t="s">
        <v>33</v>
      </c>
      <c r="F135" s="36">
        <v>565.4000244140625</v>
      </c>
      <c r="G135" s="37">
        <v>670.79998779296875</v>
      </c>
    </row>
    <row r="136" spans="1:7" x14ac:dyDescent="0.25">
      <c r="A136" s="35" t="s">
        <v>140</v>
      </c>
      <c r="B136" s="35" t="s">
        <v>26</v>
      </c>
      <c r="C136" s="35" t="s">
        <v>1</v>
      </c>
      <c r="D136" s="35" t="s">
        <v>52</v>
      </c>
      <c r="E136" s="35" t="s">
        <v>127</v>
      </c>
      <c r="F136" s="36">
        <v>539.75</v>
      </c>
      <c r="G136" s="37">
        <v>244</v>
      </c>
    </row>
    <row r="137" spans="1:7" ht="30" x14ac:dyDescent="0.25">
      <c r="A137" s="35" t="s">
        <v>140</v>
      </c>
      <c r="B137" s="35" t="s">
        <v>26</v>
      </c>
      <c r="C137" s="35" t="s">
        <v>1</v>
      </c>
      <c r="D137" s="35" t="s">
        <v>36</v>
      </c>
      <c r="E137" s="35" t="s">
        <v>144</v>
      </c>
      <c r="F137" s="36">
        <v>1557.449951171875</v>
      </c>
      <c r="G137" s="37">
        <v>2228.39990234375</v>
      </c>
    </row>
    <row r="138" spans="1:7" x14ac:dyDescent="0.25">
      <c r="A138" s="35" t="s">
        <v>140</v>
      </c>
      <c r="B138" s="35" t="s">
        <v>26</v>
      </c>
      <c r="C138" s="35" t="s">
        <v>1</v>
      </c>
      <c r="D138" s="35" t="s">
        <v>36</v>
      </c>
      <c r="E138" s="35" t="s">
        <v>34</v>
      </c>
      <c r="F138" s="36">
        <v>322.5</v>
      </c>
      <c r="G138" s="37">
        <v>258</v>
      </c>
    </row>
    <row r="139" spans="1:7" x14ac:dyDescent="0.25">
      <c r="A139" s="35" t="s">
        <v>140</v>
      </c>
      <c r="B139" s="35" t="s">
        <v>26</v>
      </c>
      <c r="C139" s="35" t="s">
        <v>1</v>
      </c>
      <c r="D139" s="35" t="s">
        <v>36</v>
      </c>
      <c r="E139" s="35" t="s">
        <v>33</v>
      </c>
      <c r="F139" s="36">
        <v>186.25</v>
      </c>
      <c r="G139" s="37">
        <v>216</v>
      </c>
    </row>
    <row r="140" spans="1:7" x14ac:dyDescent="0.25">
      <c r="A140" s="35" t="s">
        <v>140</v>
      </c>
      <c r="B140" s="35" t="s">
        <v>26</v>
      </c>
      <c r="C140" s="35" t="s">
        <v>1</v>
      </c>
      <c r="D140" s="35" t="s">
        <v>32</v>
      </c>
      <c r="E140" s="35" t="s">
        <v>65</v>
      </c>
      <c r="F140" s="36">
        <v>14.770000457763672</v>
      </c>
      <c r="G140" s="37">
        <v>28.440000534057617</v>
      </c>
    </row>
    <row r="141" spans="1:7" x14ac:dyDescent="0.25">
      <c r="A141" s="35" t="s">
        <v>140</v>
      </c>
      <c r="B141" s="35" t="s">
        <v>26</v>
      </c>
      <c r="C141" s="35" t="s">
        <v>1</v>
      </c>
      <c r="D141" s="35" t="s">
        <v>32</v>
      </c>
      <c r="E141" s="35" t="s">
        <v>146</v>
      </c>
      <c r="F141" s="36">
        <v>7.4499998092651367</v>
      </c>
      <c r="G141" s="37">
        <v>36</v>
      </c>
    </row>
    <row r="142" spans="1:7" x14ac:dyDescent="0.25">
      <c r="A142" s="35" t="s">
        <v>140</v>
      </c>
      <c r="B142" s="35" t="s">
        <v>26</v>
      </c>
      <c r="C142" s="35" t="s">
        <v>1</v>
      </c>
      <c r="D142" s="35" t="s">
        <v>31</v>
      </c>
      <c r="E142" s="35" t="s">
        <v>65</v>
      </c>
      <c r="F142" s="36">
        <v>122.27999877929687</v>
      </c>
      <c r="G142" s="37">
        <v>127.55999755859375</v>
      </c>
    </row>
    <row r="143" spans="1:7" x14ac:dyDescent="0.25">
      <c r="A143" s="35" t="s">
        <v>140</v>
      </c>
      <c r="B143" s="35" t="s">
        <v>26</v>
      </c>
      <c r="C143" s="35" t="s">
        <v>1</v>
      </c>
      <c r="D143" s="35" t="s">
        <v>68</v>
      </c>
      <c r="E143" s="35" t="s">
        <v>62</v>
      </c>
      <c r="F143" s="36">
        <v>9727.2001953125</v>
      </c>
      <c r="G143" s="37">
        <v>66824.5234375</v>
      </c>
    </row>
    <row r="144" spans="1:7" x14ac:dyDescent="0.25">
      <c r="A144" s="35" t="s">
        <v>140</v>
      </c>
      <c r="B144" s="35" t="s">
        <v>26</v>
      </c>
      <c r="C144" s="35" t="s">
        <v>1</v>
      </c>
      <c r="D144" s="35" t="s">
        <v>68</v>
      </c>
      <c r="E144" s="35" t="s">
        <v>69</v>
      </c>
      <c r="F144" s="36">
        <v>9955.1796875</v>
      </c>
      <c r="G144" s="37">
        <v>73146.9609375</v>
      </c>
    </row>
    <row r="145" spans="1:7" x14ac:dyDescent="0.25">
      <c r="A145" s="35" t="s">
        <v>140</v>
      </c>
      <c r="B145" s="35" t="s">
        <v>26</v>
      </c>
      <c r="C145" s="35" t="s">
        <v>1</v>
      </c>
      <c r="D145" s="35" t="s">
        <v>68</v>
      </c>
      <c r="E145" s="35" t="s">
        <v>28</v>
      </c>
      <c r="F145" s="36">
        <v>4901.759765625</v>
      </c>
      <c r="G145" s="37">
        <v>31037.400390625</v>
      </c>
    </row>
    <row r="146" spans="1:7" ht="15.75" thickBot="1" x14ac:dyDescent="0.3">
      <c r="A146" s="20" t="s">
        <v>140</v>
      </c>
      <c r="B146" s="22"/>
      <c r="C146" s="22"/>
      <c r="D146" s="22"/>
      <c r="E146" s="22"/>
      <c r="F146" s="22">
        <f>SUM(F129:F145)</f>
        <v>33999.649561882019</v>
      </c>
      <c r="G146" s="21">
        <f>SUM(G129:G145)</f>
        <v>181942.23463630676</v>
      </c>
    </row>
    <row r="147" spans="1:7" x14ac:dyDescent="0.25">
      <c r="A147" s="35" t="s">
        <v>141</v>
      </c>
      <c r="B147" s="35" t="s">
        <v>26</v>
      </c>
      <c r="C147" s="35" t="s">
        <v>1</v>
      </c>
      <c r="D147" s="35" t="s">
        <v>25</v>
      </c>
      <c r="E147" s="35" t="s">
        <v>24</v>
      </c>
      <c r="F147" s="36">
        <v>2077.1400146484375</v>
      </c>
      <c r="G147" s="37">
        <v>2358.800048828125</v>
      </c>
    </row>
    <row r="148" spans="1:7" x14ac:dyDescent="0.25">
      <c r="A148" s="35" t="s">
        <v>141</v>
      </c>
      <c r="B148" s="35" t="s">
        <v>26</v>
      </c>
      <c r="C148" s="35" t="s">
        <v>1</v>
      </c>
      <c r="D148" s="35" t="s">
        <v>25</v>
      </c>
      <c r="E148" s="35" t="s">
        <v>62</v>
      </c>
      <c r="F148" s="36">
        <v>2139</v>
      </c>
      <c r="G148" s="37">
        <v>2184.8999633789062</v>
      </c>
    </row>
    <row r="149" spans="1:7" x14ac:dyDescent="0.25">
      <c r="A149" s="35" t="s">
        <v>141</v>
      </c>
      <c r="B149" s="35" t="s">
        <v>26</v>
      </c>
      <c r="C149" s="35" t="s">
        <v>1</v>
      </c>
      <c r="D149" s="35" t="s">
        <v>25</v>
      </c>
      <c r="E149" s="35" t="s">
        <v>127</v>
      </c>
      <c r="F149" s="36">
        <v>3116.75</v>
      </c>
      <c r="G149" s="37">
        <v>3587.699951171875</v>
      </c>
    </row>
    <row r="150" spans="1:7" x14ac:dyDescent="0.25">
      <c r="A150" s="35" t="s">
        <v>141</v>
      </c>
      <c r="B150" s="35" t="s">
        <v>26</v>
      </c>
      <c r="C150" s="35" t="s">
        <v>1</v>
      </c>
      <c r="D150" s="35" t="s">
        <v>25</v>
      </c>
      <c r="E150" s="35" t="s">
        <v>42</v>
      </c>
      <c r="F150" s="36">
        <v>142.8800048828125</v>
      </c>
      <c r="G150" s="37">
        <v>453.3900146484375</v>
      </c>
    </row>
    <row r="151" spans="1:7" x14ac:dyDescent="0.25">
      <c r="A151" s="35" t="s">
        <v>141</v>
      </c>
      <c r="B151" s="35" t="s">
        <v>26</v>
      </c>
      <c r="C151" s="35" t="s">
        <v>1</v>
      </c>
      <c r="D151" s="35" t="s">
        <v>25</v>
      </c>
      <c r="E151" s="35" t="s">
        <v>64</v>
      </c>
      <c r="F151" s="36">
        <v>1152</v>
      </c>
      <c r="G151" s="37">
        <v>1498.5</v>
      </c>
    </row>
    <row r="152" spans="1:7" x14ac:dyDescent="0.25">
      <c r="A152" s="35" t="s">
        <v>141</v>
      </c>
      <c r="B152" s="35" t="s">
        <v>26</v>
      </c>
      <c r="C152" s="35" t="s">
        <v>1</v>
      </c>
      <c r="D152" s="35" t="s">
        <v>25</v>
      </c>
      <c r="E152" s="35" t="s">
        <v>34</v>
      </c>
      <c r="F152" s="36">
        <v>1158.4000244140625</v>
      </c>
      <c r="G152" s="37">
        <v>1216.2000122070312</v>
      </c>
    </row>
    <row r="153" spans="1:7" x14ac:dyDescent="0.25">
      <c r="A153" s="35" t="s">
        <v>141</v>
      </c>
      <c r="B153" s="35" t="s">
        <v>26</v>
      </c>
      <c r="C153" s="35" t="s">
        <v>1</v>
      </c>
      <c r="D153" s="35" t="s">
        <v>25</v>
      </c>
      <c r="E153" s="35" t="s">
        <v>33</v>
      </c>
      <c r="F153" s="36">
        <v>78</v>
      </c>
      <c r="G153" s="37">
        <v>102.59999847412109</v>
      </c>
    </row>
    <row r="154" spans="1:7" x14ac:dyDescent="0.25">
      <c r="A154" s="35" t="s">
        <v>141</v>
      </c>
      <c r="B154" s="35" t="s">
        <v>26</v>
      </c>
      <c r="C154" s="35" t="s">
        <v>1</v>
      </c>
      <c r="D154" s="35" t="s">
        <v>36</v>
      </c>
      <c r="E154" s="35" t="s">
        <v>62</v>
      </c>
      <c r="F154" s="36">
        <v>1513.1500244140625</v>
      </c>
      <c r="G154" s="37">
        <v>1562.1505126953125</v>
      </c>
    </row>
    <row r="155" spans="1:7" x14ac:dyDescent="0.25">
      <c r="A155" s="35" t="s">
        <v>141</v>
      </c>
      <c r="B155" s="35" t="s">
        <v>26</v>
      </c>
      <c r="C155" s="35" t="s">
        <v>1</v>
      </c>
      <c r="D155" s="35" t="s">
        <v>36</v>
      </c>
      <c r="E155" s="35" t="s">
        <v>127</v>
      </c>
      <c r="F155" s="36">
        <v>183.05000305175781</v>
      </c>
      <c r="G155" s="37">
        <v>956</v>
      </c>
    </row>
    <row r="156" spans="1:7" x14ac:dyDescent="0.25">
      <c r="A156" s="35" t="s">
        <v>141</v>
      </c>
      <c r="B156" s="35" t="s">
        <v>26</v>
      </c>
      <c r="C156" s="35" t="s">
        <v>1</v>
      </c>
      <c r="D156" s="35" t="s">
        <v>36</v>
      </c>
      <c r="E156" s="35" t="s">
        <v>64</v>
      </c>
      <c r="F156" s="36">
        <v>1200.4000015258789</v>
      </c>
      <c r="G156" s="37">
        <v>1243.4499740600586</v>
      </c>
    </row>
    <row r="157" spans="1:7" x14ac:dyDescent="0.25">
      <c r="A157" s="35" t="s">
        <v>141</v>
      </c>
      <c r="B157" s="35" t="s">
        <v>26</v>
      </c>
      <c r="C157" s="35" t="s">
        <v>1</v>
      </c>
      <c r="D157" s="35" t="s">
        <v>36</v>
      </c>
      <c r="E157" s="35" t="s">
        <v>30</v>
      </c>
      <c r="F157" s="36">
        <v>35290.01171875</v>
      </c>
      <c r="G157" s="37">
        <v>3529.02001953125</v>
      </c>
    </row>
    <row r="158" spans="1:7" x14ac:dyDescent="0.25">
      <c r="A158" s="35" t="s">
        <v>141</v>
      </c>
      <c r="B158" s="35" t="s">
        <v>26</v>
      </c>
      <c r="C158" s="35" t="s">
        <v>1</v>
      </c>
      <c r="D158" s="35" t="s">
        <v>36</v>
      </c>
      <c r="E158" s="35" t="s">
        <v>34</v>
      </c>
      <c r="F158" s="36">
        <v>1419</v>
      </c>
      <c r="G158" s="37">
        <v>1221.5999755859375</v>
      </c>
    </row>
    <row r="159" spans="1:7" x14ac:dyDescent="0.25">
      <c r="A159" s="35" t="s">
        <v>141</v>
      </c>
      <c r="B159" s="35" t="s">
        <v>26</v>
      </c>
      <c r="C159" s="35" t="s">
        <v>1</v>
      </c>
      <c r="D159" s="35" t="s">
        <v>36</v>
      </c>
      <c r="E159" s="35" t="s">
        <v>33</v>
      </c>
      <c r="F159" s="36">
        <v>387</v>
      </c>
      <c r="G159" s="37">
        <v>363.60000610351562</v>
      </c>
    </row>
    <row r="160" spans="1:7" x14ac:dyDescent="0.25">
      <c r="A160" s="35" t="s">
        <v>141</v>
      </c>
      <c r="B160" s="35" t="s">
        <v>26</v>
      </c>
      <c r="C160" s="35" t="s">
        <v>1</v>
      </c>
      <c r="D160" s="35" t="s">
        <v>32</v>
      </c>
      <c r="E160" s="35" t="s">
        <v>30</v>
      </c>
      <c r="F160" s="36">
        <v>16077.599609375</v>
      </c>
      <c r="G160" s="37">
        <v>46900</v>
      </c>
    </row>
    <row r="161" spans="1:7" x14ac:dyDescent="0.25">
      <c r="A161" s="35" t="s">
        <v>141</v>
      </c>
      <c r="B161" s="35" t="s">
        <v>26</v>
      </c>
      <c r="C161" s="35" t="s">
        <v>1</v>
      </c>
      <c r="D161" s="35" t="s">
        <v>31</v>
      </c>
      <c r="E161" s="35" t="s">
        <v>42</v>
      </c>
      <c r="F161" s="36">
        <v>9438.169921875</v>
      </c>
      <c r="G161" s="37">
        <v>209400.71875</v>
      </c>
    </row>
    <row r="162" spans="1:7" x14ac:dyDescent="0.25">
      <c r="A162" s="35" t="s">
        <v>141</v>
      </c>
      <c r="B162" s="35" t="s">
        <v>26</v>
      </c>
      <c r="C162" s="35" t="s">
        <v>1</v>
      </c>
      <c r="D162" s="35" t="s">
        <v>68</v>
      </c>
      <c r="E162" s="35" t="s">
        <v>24</v>
      </c>
      <c r="F162" s="36">
        <v>4901.759765625</v>
      </c>
      <c r="G162" s="37">
        <v>37310.640625</v>
      </c>
    </row>
    <row r="163" spans="1:7" x14ac:dyDescent="0.25">
      <c r="A163" s="35" t="s">
        <v>141</v>
      </c>
      <c r="B163" s="35" t="s">
        <v>26</v>
      </c>
      <c r="C163" s="35" t="s">
        <v>1</v>
      </c>
      <c r="D163" s="35" t="s">
        <v>68</v>
      </c>
      <c r="E163" s="35" t="s">
        <v>62</v>
      </c>
      <c r="F163" s="36">
        <v>4850.8798828125</v>
      </c>
      <c r="G163" s="37">
        <v>32085.099609375</v>
      </c>
    </row>
    <row r="164" spans="1:7" x14ac:dyDescent="0.25">
      <c r="A164" s="35" t="s">
        <v>141</v>
      </c>
      <c r="B164" s="35" t="s">
        <v>26</v>
      </c>
      <c r="C164" s="35" t="s">
        <v>1</v>
      </c>
      <c r="D164" s="35" t="s">
        <v>68</v>
      </c>
      <c r="E164" s="35" t="s">
        <v>69</v>
      </c>
      <c r="F164" s="36">
        <v>4876.31982421875</v>
      </c>
      <c r="G164" s="37">
        <v>36450.48046875</v>
      </c>
    </row>
    <row r="165" spans="1:7" x14ac:dyDescent="0.25">
      <c r="A165" s="35" t="s">
        <v>141</v>
      </c>
      <c r="B165" s="35" t="s">
        <v>26</v>
      </c>
      <c r="C165" s="35" t="s">
        <v>1</v>
      </c>
      <c r="D165" s="35" t="s">
        <v>68</v>
      </c>
      <c r="E165" s="35" t="s">
        <v>34</v>
      </c>
      <c r="F165" s="36">
        <v>9803.51953125</v>
      </c>
      <c r="G165" s="37">
        <v>77279.0390625</v>
      </c>
    </row>
    <row r="166" spans="1:7" x14ac:dyDescent="0.25">
      <c r="A166" s="35" t="s">
        <v>141</v>
      </c>
      <c r="B166" s="35" t="s">
        <v>26</v>
      </c>
      <c r="C166" s="35" t="s">
        <v>1</v>
      </c>
      <c r="D166" s="35" t="s">
        <v>53</v>
      </c>
      <c r="E166" s="35" t="s">
        <v>33</v>
      </c>
      <c r="F166" s="36">
        <v>1429.489990234375</v>
      </c>
      <c r="G166" s="37">
        <v>1359</v>
      </c>
    </row>
    <row r="167" spans="1:7" ht="15.75" thickBot="1" x14ac:dyDescent="0.3">
      <c r="A167" s="20" t="s">
        <v>141</v>
      </c>
      <c r="B167" s="22"/>
      <c r="C167" s="22"/>
      <c r="D167" s="22"/>
      <c r="E167" s="22"/>
      <c r="F167" s="22">
        <f>SUM(F147:F166)</f>
        <v>101234.52031707764</v>
      </c>
      <c r="G167" s="21">
        <f>SUM(G147:G166)</f>
        <v>461062.88899230957</v>
      </c>
    </row>
    <row r="168" spans="1:7" ht="16.5" thickBot="1" x14ac:dyDescent="0.3">
      <c r="A168" s="18" t="s">
        <v>0</v>
      </c>
      <c r="B168" s="18"/>
      <c r="C168" s="18"/>
      <c r="D168" s="18"/>
      <c r="E168" s="18"/>
      <c r="F168" s="18">
        <f>SUM(F167,F146,F128,F118,F103,F89,F79,F66,F55,F41,F30,F20)</f>
        <v>520838.68950748444</v>
      </c>
      <c r="G168" s="31">
        <f>SUM(G167,G146,G128,G118,G103,G89,G79,G66,G55,G41,G30,G20)</f>
        <v>2959914.7672290802</v>
      </c>
    </row>
  </sheetData>
  <sortState ref="A12:H70">
    <sortCondition ref="D12:D70"/>
    <sortCondition ref="E12:E70"/>
  </sortState>
  <mergeCells count="5">
    <mergeCell ref="A6:G6"/>
    <mergeCell ref="A7:G7"/>
    <mergeCell ref="A8:G8"/>
    <mergeCell ref="A9:G9"/>
    <mergeCell ref="A10:G10"/>
  </mergeCells>
  <printOptions horizontalCentered="1"/>
  <pageMargins left="0.47" right="0.42" top="0.74803149606299202" bottom="0.74803149606299202" header="0.31496062992126" footer="0.31496062992126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80" zoomScaleNormal="80" workbookViewId="0">
      <selection activeCell="H21" sqref="H21"/>
    </sheetView>
  </sheetViews>
  <sheetFormatPr baseColWidth="10" defaultColWidth="28.28515625" defaultRowHeight="15" x14ac:dyDescent="0.25"/>
  <cols>
    <col min="1" max="1" width="11.85546875" bestFit="1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0" style="6" bestFit="1" customWidth="1"/>
    <col min="7" max="7" width="12.7109375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170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/>
      <c r="B12" s="35"/>
      <c r="C12" s="35"/>
      <c r="D12" s="35"/>
      <c r="E12" s="35"/>
      <c r="F12" s="36"/>
      <c r="G12" s="37"/>
    </row>
    <row r="13" spans="1:7" ht="15.75" thickBot="1" x14ac:dyDescent="0.3">
      <c r="A13" s="20" t="s">
        <v>27</v>
      </c>
      <c r="B13" s="22"/>
      <c r="C13" s="22"/>
      <c r="D13" s="22"/>
      <c r="E13" s="22"/>
      <c r="F13" s="22">
        <f>SUM(F12)</f>
        <v>0</v>
      </c>
      <c r="G13" s="21">
        <f>SUM(G12)</f>
        <v>0</v>
      </c>
    </row>
    <row r="14" spans="1:7" x14ac:dyDescent="0.25">
      <c r="A14" s="35" t="s">
        <v>50</v>
      </c>
      <c r="B14" s="35" t="s">
        <v>70</v>
      </c>
      <c r="C14" s="35" t="s">
        <v>58</v>
      </c>
      <c r="D14" s="35" t="s">
        <v>71</v>
      </c>
      <c r="E14" s="35" t="s">
        <v>30</v>
      </c>
      <c r="F14" s="36">
        <v>15.149999618530273</v>
      </c>
      <c r="G14" s="37">
        <v>10</v>
      </c>
    </row>
    <row r="15" spans="1:7" ht="15.75" thickBot="1" x14ac:dyDescent="0.3">
      <c r="A15" s="20" t="s">
        <v>50</v>
      </c>
      <c r="B15" s="22"/>
      <c r="C15" s="22"/>
      <c r="D15" s="22"/>
      <c r="E15" s="22"/>
      <c r="F15" s="22">
        <f>SUM(F14)</f>
        <v>15.149999618530273</v>
      </c>
      <c r="G15" s="21">
        <f>SUM(G14)</f>
        <v>10</v>
      </c>
    </row>
    <row r="16" spans="1:7" x14ac:dyDescent="0.25">
      <c r="A16" s="35"/>
      <c r="B16" s="35"/>
      <c r="C16" s="35"/>
      <c r="D16" s="35"/>
      <c r="E16" s="35"/>
      <c r="F16" s="36"/>
      <c r="G16" s="37"/>
    </row>
    <row r="17" spans="1:7" ht="15.75" thickBot="1" x14ac:dyDescent="0.3">
      <c r="A17" s="20" t="s">
        <v>67</v>
      </c>
      <c r="B17" s="22"/>
      <c r="C17" s="22"/>
      <c r="D17" s="22"/>
      <c r="E17" s="22"/>
      <c r="F17" s="22">
        <f>SUM(F16)</f>
        <v>0</v>
      </c>
      <c r="G17" s="21">
        <f>SUM(G16)</f>
        <v>0</v>
      </c>
    </row>
    <row r="18" spans="1:7" x14ac:dyDescent="0.25">
      <c r="A18" s="35"/>
      <c r="B18" s="35"/>
      <c r="C18" s="35"/>
      <c r="D18" s="35"/>
      <c r="E18" s="35"/>
      <c r="F18" s="36"/>
      <c r="G18" s="37"/>
    </row>
    <row r="19" spans="1:7" ht="15.75" thickBot="1" x14ac:dyDescent="0.3">
      <c r="A19" s="20" t="s">
        <v>57</v>
      </c>
      <c r="B19" s="22"/>
      <c r="C19" s="22"/>
      <c r="D19" s="22"/>
      <c r="E19" s="22"/>
      <c r="F19" s="22">
        <f>SUM(F18)</f>
        <v>0</v>
      </c>
      <c r="G19" s="21">
        <f>SUM(G18)</f>
        <v>0</v>
      </c>
    </row>
    <row r="20" spans="1:7" x14ac:dyDescent="0.25">
      <c r="A20" s="35" t="s">
        <v>110</v>
      </c>
      <c r="B20" s="35" t="s">
        <v>70</v>
      </c>
      <c r="C20" s="35" t="s">
        <v>58</v>
      </c>
      <c r="D20" s="35" t="s">
        <v>114</v>
      </c>
      <c r="E20" s="35" t="s">
        <v>112</v>
      </c>
      <c r="F20" s="36">
        <v>96.620002746582031</v>
      </c>
      <c r="G20" s="37">
        <v>637.969970703125</v>
      </c>
    </row>
    <row r="21" spans="1:7" ht="15.75" thickBot="1" x14ac:dyDescent="0.3">
      <c r="A21" s="20" t="s">
        <v>110</v>
      </c>
      <c r="B21" s="22"/>
      <c r="C21" s="22"/>
      <c r="D21" s="22"/>
      <c r="E21" s="22"/>
      <c r="F21" s="22">
        <f>SUM(F20)</f>
        <v>96.620002746582031</v>
      </c>
      <c r="G21" s="21">
        <f>SUM(G20)</f>
        <v>637.969970703125</v>
      </c>
    </row>
    <row r="22" spans="1:7" x14ac:dyDescent="0.25">
      <c r="A22" s="35"/>
      <c r="B22" s="35"/>
      <c r="C22" s="35"/>
      <c r="D22" s="35"/>
      <c r="E22" s="35"/>
      <c r="F22" s="36"/>
      <c r="G22" s="37"/>
    </row>
    <row r="23" spans="1:7" ht="15.75" thickBot="1" x14ac:dyDescent="0.3">
      <c r="A23" s="20" t="s">
        <v>125</v>
      </c>
      <c r="B23" s="22"/>
      <c r="C23" s="22"/>
      <c r="D23" s="22"/>
      <c r="E23" s="22"/>
      <c r="F23" s="22"/>
      <c r="G23" s="21"/>
    </row>
    <row r="24" spans="1:7" x14ac:dyDescent="0.25">
      <c r="A24" s="35"/>
      <c r="B24" s="35"/>
      <c r="C24" s="35"/>
      <c r="D24" s="35"/>
      <c r="E24" s="35"/>
      <c r="F24" s="36"/>
      <c r="G24" s="37"/>
    </row>
    <row r="25" spans="1:7" ht="15.75" thickBot="1" x14ac:dyDescent="0.3">
      <c r="A25" s="20" t="s">
        <v>131</v>
      </c>
      <c r="B25" s="22"/>
      <c r="C25" s="22"/>
      <c r="D25" s="22"/>
      <c r="E25" s="22"/>
      <c r="F25" s="22"/>
      <c r="G25" s="21"/>
    </row>
    <row r="26" spans="1:7" x14ac:dyDescent="0.25">
      <c r="A26" s="35"/>
      <c r="B26" s="35"/>
      <c r="C26" s="35"/>
      <c r="D26" s="35"/>
      <c r="E26" s="35"/>
      <c r="F26" s="36"/>
      <c r="G26" s="37"/>
    </row>
    <row r="27" spans="1:7" ht="15.75" thickBot="1" x14ac:dyDescent="0.3">
      <c r="A27" s="20" t="s">
        <v>133</v>
      </c>
      <c r="B27" s="22"/>
      <c r="C27" s="22"/>
      <c r="D27" s="22"/>
      <c r="E27" s="22"/>
      <c r="F27" s="22"/>
      <c r="G27" s="21"/>
    </row>
    <row r="28" spans="1:7" x14ac:dyDescent="0.25">
      <c r="A28" s="35"/>
      <c r="B28" s="35"/>
      <c r="C28" s="35"/>
      <c r="D28" s="35"/>
      <c r="E28" s="35"/>
      <c r="F28" s="36"/>
      <c r="G28" s="37"/>
    </row>
    <row r="29" spans="1:7" ht="15.75" thickBot="1" x14ac:dyDescent="0.3">
      <c r="A29" s="20" t="s">
        <v>134</v>
      </c>
      <c r="B29" s="22"/>
      <c r="C29" s="22"/>
      <c r="D29" s="22"/>
      <c r="E29" s="22"/>
      <c r="F29" s="22"/>
      <c r="G29" s="21"/>
    </row>
    <row r="30" spans="1:7" x14ac:dyDescent="0.25">
      <c r="A30" s="35"/>
      <c r="B30" s="35"/>
      <c r="C30" s="35"/>
      <c r="D30" s="35"/>
      <c r="E30" s="35"/>
      <c r="F30" s="36"/>
      <c r="G30" s="37"/>
    </row>
    <row r="31" spans="1:7" ht="15.75" thickBot="1" x14ac:dyDescent="0.3">
      <c r="A31" s="20" t="s">
        <v>137</v>
      </c>
      <c r="B31" s="22"/>
      <c r="C31" s="22"/>
      <c r="D31" s="22"/>
      <c r="E31" s="22"/>
      <c r="F31" s="22"/>
      <c r="G31" s="21"/>
    </row>
    <row r="32" spans="1:7" x14ac:dyDescent="0.25">
      <c r="A32" s="35"/>
      <c r="B32" s="35"/>
      <c r="C32" s="35"/>
      <c r="D32" s="35"/>
      <c r="E32" s="35"/>
      <c r="F32" s="36"/>
      <c r="G32" s="37"/>
    </row>
    <row r="33" spans="1:7" ht="15.75" thickBot="1" x14ac:dyDescent="0.3">
      <c r="A33" s="20" t="s">
        <v>140</v>
      </c>
      <c r="B33" s="22"/>
      <c r="C33" s="22"/>
      <c r="D33" s="22"/>
      <c r="E33" s="22"/>
      <c r="F33" s="22"/>
      <c r="G33" s="21"/>
    </row>
    <row r="34" spans="1:7" x14ac:dyDescent="0.25">
      <c r="A34" s="35"/>
      <c r="B34" s="35"/>
      <c r="C34" s="35"/>
      <c r="D34" s="35"/>
      <c r="E34" s="35"/>
      <c r="F34" s="36"/>
      <c r="G34" s="37"/>
    </row>
    <row r="35" spans="1:7" ht="15.75" thickBot="1" x14ac:dyDescent="0.3">
      <c r="A35" s="20" t="s">
        <v>141</v>
      </c>
      <c r="B35" s="22"/>
      <c r="C35" s="22"/>
      <c r="D35" s="22"/>
      <c r="E35" s="22"/>
      <c r="F35" s="22"/>
      <c r="G35" s="21"/>
    </row>
    <row r="36" spans="1:7" ht="16.5" thickBot="1" x14ac:dyDescent="0.3">
      <c r="A36" s="18" t="s">
        <v>0</v>
      </c>
      <c r="B36" s="18"/>
      <c r="C36" s="18"/>
      <c r="D36" s="18"/>
      <c r="E36" s="18"/>
      <c r="F36" s="18">
        <f>SUM(F21,F15)</f>
        <v>111.7700023651123</v>
      </c>
      <c r="G36" s="19">
        <f>SUM(G21,G15)</f>
        <v>647.969970703125</v>
      </c>
    </row>
  </sheetData>
  <sortState ref="A12:H21">
    <sortCondition ref="A12:A21"/>
    <sortCondition ref="D12:D21"/>
  </sortState>
  <mergeCells count="5">
    <mergeCell ref="A10:G10"/>
    <mergeCell ref="A9:G9"/>
    <mergeCell ref="A8:G8"/>
    <mergeCell ref="A7:G7"/>
    <mergeCell ref="A6:G6"/>
  </mergeCells>
  <printOptions horizontalCentered="1"/>
  <pageMargins left="0.51" right="0.48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zoomScale="70" zoomScaleNormal="70" workbookViewId="0">
      <selection activeCell="H15" sqref="H15"/>
    </sheetView>
  </sheetViews>
  <sheetFormatPr baseColWidth="10" defaultColWidth="49.42578125" defaultRowHeight="15" x14ac:dyDescent="0.25"/>
  <cols>
    <col min="1" max="1" width="11.42578125" bestFit="1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165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8" t="s">
        <v>5</v>
      </c>
      <c r="C11" s="38" t="s">
        <v>6</v>
      </c>
      <c r="D11" s="38" t="s">
        <v>20</v>
      </c>
      <c r="E11" s="38" t="s">
        <v>19</v>
      </c>
      <c r="F11" s="39" t="s">
        <v>7</v>
      </c>
      <c r="G11" s="40" t="s">
        <v>8</v>
      </c>
    </row>
    <row r="12" spans="1:7" x14ac:dyDescent="0.25">
      <c r="A12" s="35" t="s">
        <v>27</v>
      </c>
      <c r="B12" s="35" t="s">
        <v>26</v>
      </c>
      <c r="C12" s="35" t="s">
        <v>74</v>
      </c>
      <c r="D12" s="35" t="s">
        <v>77</v>
      </c>
      <c r="E12" s="35" t="s">
        <v>72</v>
      </c>
      <c r="F12" s="36">
        <v>27265</v>
      </c>
      <c r="G12" s="37">
        <v>13632.5</v>
      </c>
    </row>
    <row r="13" spans="1:7" x14ac:dyDescent="0.25">
      <c r="A13" s="35" t="s">
        <v>27</v>
      </c>
      <c r="B13" s="35" t="s">
        <v>26</v>
      </c>
      <c r="C13" s="35" t="s">
        <v>74</v>
      </c>
      <c r="D13" s="35" t="s">
        <v>77</v>
      </c>
      <c r="E13" s="35" t="s">
        <v>78</v>
      </c>
      <c r="F13" s="36">
        <v>100000</v>
      </c>
      <c r="G13" s="37">
        <v>1551150</v>
      </c>
    </row>
    <row r="14" spans="1:7" x14ac:dyDescent="0.25">
      <c r="A14" s="35" t="s">
        <v>27</v>
      </c>
      <c r="B14" s="35" t="s">
        <v>26</v>
      </c>
      <c r="C14" s="35" t="s">
        <v>74</v>
      </c>
      <c r="D14" s="35" t="s">
        <v>77</v>
      </c>
      <c r="E14" s="35" t="s">
        <v>72</v>
      </c>
      <c r="F14" s="36">
        <v>49000</v>
      </c>
      <c r="G14" s="37">
        <v>49000</v>
      </c>
    </row>
    <row r="15" spans="1:7" x14ac:dyDescent="0.25">
      <c r="A15" s="35" t="s">
        <v>27</v>
      </c>
      <c r="B15" s="35" t="s">
        <v>26</v>
      </c>
      <c r="C15" s="35" t="s">
        <v>74</v>
      </c>
      <c r="D15" s="35" t="s">
        <v>77</v>
      </c>
      <c r="E15" s="35" t="s">
        <v>75</v>
      </c>
      <c r="F15" s="36">
        <v>54452</v>
      </c>
      <c r="G15" s="37">
        <v>47617.19921875</v>
      </c>
    </row>
    <row r="16" spans="1:7" ht="15.75" thickBot="1" x14ac:dyDescent="0.3">
      <c r="A16" s="35" t="s">
        <v>27</v>
      </c>
      <c r="B16" s="35" t="s">
        <v>26</v>
      </c>
      <c r="C16" s="35" t="s">
        <v>74</v>
      </c>
      <c r="D16" s="35" t="s">
        <v>73</v>
      </c>
      <c r="E16" s="35" t="s">
        <v>80</v>
      </c>
      <c r="F16" s="36">
        <v>14125</v>
      </c>
      <c r="G16" s="37">
        <v>157413.34375</v>
      </c>
    </row>
    <row r="17" spans="1:7" ht="15.75" thickBot="1" x14ac:dyDescent="0.3">
      <c r="A17" s="23" t="s">
        <v>27</v>
      </c>
      <c r="B17" s="25"/>
      <c r="C17" s="25"/>
      <c r="D17" s="25"/>
      <c r="E17" s="25"/>
      <c r="F17" s="25">
        <f>SUM(F12:F16)</f>
        <v>244842</v>
      </c>
      <c r="G17" s="24">
        <f>SUM(G12:G16)</f>
        <v>1818813.04296875</v>
      </c>
    </row>
    <row r="18" spans="1:7" x14ac:dyDescent="0.25">
      <c r="A18" s="35" t="s">
        <v>50</v>
      </c>
      <c r="B18" s="35" t="s">
        <v>26</v>
      </c>
      <c r="C18" s="35" t="s">
        <v>74</v>
      </c>
      <c r="D18" s="35" t="s">
        <v>77</v>
      </c>
      <c r="E18" s="35" t="s">
        <v>72</v>
      </c>
      <c r="F18" s="36">
        <v>52866</v>
      </c>
      <c r="G18" s="37">
        <v>23783</v>
      </c>
    </row>
    <row r="19" spans="1:7" x14ac:dyDescent="0.25">
      <c r="A19" s="35" t="s">
        <v>50</v>
      </c>
      <c r="B19" s="35" t="s">
        <v>79</v>
      </c>
      <c r="C19" s="35" t="s">
        <v>74</v>
      </c>
      <c r="D19" s="35" t="s">
        <v>77</v>
      </c>
      <c r="E19" s="35" t="s">
        <v>72</v>
      </c>
      <c r="F19" s="36">
        <v>134</v>
      </c>
      <c r="G19" s="37">
        <v>67</v>
      </c>
    </row>
    <row r="20" spans="1:7" x14ac:dyDescent="0.25">
      <c r="A20" s="35" t="s">
        <v>50</v>
      </c>
      <c r="B20" s="35" t="s">
        <v>26</v>
      </c>
      <c r="C20" s="35" t="s">
        <v>74</v>
      </c>
      <c r="D20" s="35" t="s">
        <v>77</v>
      </c>
      <c r="E20" s="35" t="s">
        <v>72</v>
      </c>
      <c r="F20" s="36">
        <v>49000</v>
      </c>
      <c r="G20" s="37">
        <v>490000</v>
      </c>
    </row>
    <row r="21" spans="1:7" x14ac:dyDescent="0.25">
      <c r="A21" s="35" t="s">
        <v>50</v>
      </c>
      <c r="B21" s="35" t="s">
        <v>26</v>
      </c>
      <c r="C21" s="35" t="s">
        <v>74</v>
      </c>
      <c r="D21" s="35" t="s">
        <v>77</v>
      </c>
      <c r="E21" s="35" t="s">
        <v>72</v>
      </c>
      <c r="F21" s="36">
        <v>150000</v>
      </c>
      <c r="G21" s="37">
        <v>132000</v>
      </c>
    </row>
    <row r="22" spans="1:7" x14ac:dyDescent="0.25">
      <c r="A22" s="35" t="s">
        <v>50</v>
      </c>
      <c r="B22" s="35" t="s">
        <v>26</v>
      </c>
      <c r="C22" s="35" t="s">
        <v>74</v>
      </c>
      <c r="D22" s="35" t="s">
        <v>77</v>
      </c>
      <c r="E22" s="35" t="s">
        <v>78</v>
      </c>
      <c r="F22" s="36">
        <v>75000</v>
      </c>
      <c r="G22" s="37">
        <v>1925</v>
      </c>
    </row>
    <row r="23" spans="1:7" x14ac:dyDescent="0.25">
      <c r="A23" s="35" t="s">
        <v>50</v>
      </c>
      <c r="B23" s="35" t="s">
        <v>26</v>
      </c>
      <c r="C23" s="35" t="s">
        <v>74</v>
      </c>
      <c r="D23" s="35" t="s">
        <v>77</v>
      </c>
      <c r="E23" s="35" t="s">
        <v>76</v>
      </c>
      <c r="F23" s="36">
        <v>22000</v>
      </c>
      <c r="G23" s="37">
        <v>18700</v>
      </c>
    </row>
    <row r="24" spans="1:7" x14ac:dyDescent="0.25">
      <c r="A24" s="35" t="s">
        <v>50</v>
      </c>
      <c r="B24" s="35" t="s">
        <v>26</v>
      </c>
      <c r="C24" s="35" t="s">
        <v>74</v>
      </c>
      <c r="D24" s="35" t="s">
        <v>77</v>
      </c>
      <c r="E24" s="35" t="s">
        <v>72</v>
      </c>
      <c r="F24" s="36">
        <v>73500</v>
      </c>
      <c r="G24" s="37">
        <v>73500</v>
      </c>
    </row>
    <row r="25" spans="1:7" ht="15.75" thickBot="1" x14ac:dyDescent="0.3">
      <c r="A25" s="35" t="s">
        <v>50</v>
      </c>
      <c r="B25" s="35" t="s">
        <v>26</v>
      </c>
      <c r="C25" s="35" t="s">
        <v>74</v>
      </c>
      <c r="D25" s="35" t="s">
        <v>77</v>
      </c>
      <c r="E25" s="35" t="s">
        <v>75</v>
      </c>
      <c r="F25" s="36">
        <v>41650</v>
      </c>
      <c r="G25" s="37">
        <v>37485</v>
      </c>
    </row>
    <row r="26" spans="1:7" ht="15.75" thickBot="1" x14ac:dyDescent="0.3">
      <c r="A26" s="23" t="s">
        <v>50</v>
      </c>
      <c r="B26" s="25"/>
      <c r="C26" s="25"/>
      <c r="D26" s="25"/>
      <c r="E26" s="25"/>
      <c r="F26" s="25">
        <f>SUM(F18:F25)</f>
        <v>464150</v>
      </c>
      <c r="G26" s="24">
        <f>SUM(G18:G25)</f>
        <v>777460</v>
      </c>
    </row>
    <row r="27" spans="1:7" x14ac:dyDescent="0.25">
      <c r="A27" s="35" t="s">
        <v>67</v>
      </c>
      <c r="B27" s="35" t="s">
        <v>26</v>
      </c>
      <c r="C27" s="35" t="s">
        <v>74</v>
      </c>
      <c r="D27" s="35" t="s">
        <v>77</v>
      </c>
      <c r="E27" s="35" t="s">
        <v>72</v>
      </c>
      <c r="F27" s="36">
        <v>79500</v>
      </c>
      <c r="G27" s="37">
        <v>53000</v>
      </c>
    </row>
    <row r="28" spans="1:7" x14ac:dyDescent="0.25">
      <c r="A28" s="35" t="s">
        <v>67</v>
      </c>
      <c r="B28" s="35" t="s">
        <v>26</v>
      </c>
      <c r="C28" s="35" t="s">
        <v>74</v>
      </c>
      <c r="D28" s="35" t="s">
        <v>77</v>
      </c>
      <c r="E28" s="35" t="s">
        <v>72</v>
      </c>
      <c r="F28" s="36">
        <v>100000</v>
      </c>
      <c r="G28" s="37">
        <v>80000</v>
      </c>
    </row>
    <row r="29" spans="1:7" x14ac:dyDescent="0.25">
      <c r="A29" s="35" t="s">
        <v>67</v>
      </c>
      <c r="B29" s="35" t="s">
        <v>26</v>
      </c>
      <c r="C29" s="35" t="s">
        <v>74</v>
      </c>
      <c r="D29" s="35" t="s">
        <v>77</v>
      </c>
      <c r="E29" s="35" t="s">
        <v>72</v>
      </c>
      <c r="F29" s="36">
        <v>124000</v>
      </c>
      <c r="G29" s="37">
        <v>119000</v>
      </c>
    </row>
    <row r="30" spans="1:7" ht="15.75" thickBot="1" x14ac:dyDescent="0.3">
      <c r="A30" s="35" t="s">
        <v>67</v>
      </c>
      <c r="B30" s="35" t="s">
        <v>26</v>
      </c>
      <c r="C30" s="35" t="s">
        <v>74</v>
      </c>
      <c r="D30" s="35" t="s">
        <v>77</v>
      </c>
      <c r="E30" s="35" t="s">
        <v>76</v>
      </c>
      <c r="F30" s="36">
        <v>41279</v>
      </c>
      <c r="G30" s="37">
        <v>938.1500244140625</v>
      </c>
    </row>
    <row r="31" spans="1:7" ht="15.75" thickBot="1" x14ac:dyDescent="0.3">
      <c r="A31" s="23" t="s">
        <v>67</v>
      </c>
      <c r="B31" s="25"/>
      <c r="C31" s="25"/>
      <c r="D31" s="25"/>
      <c r="E31" s="25"/>
      <c r="F31" s="25">
        <f>SUM(F27:F30)</f>
        <v>344779</v>
      </c>
      <c r="G31" s="24">
        <f>SUM(G27:G30)</f>
        <v>252938.15002441406</v>
      </c>
    </row>
    <row r="32" spans="1:7" x14ac:dyDescent="0.25">
      <c r="A32" s="35" t="s">
        <v>57</v>
      </c>
      <c r="B32" s="35" t="s">
        <v>26</v>
      </c>
      <c r="C32" s="35" t="s">
        <v>74</v>
      </c>
      <c r="D32" s="35" t="s">
        <v>73</v>
      </c>
      <c r="E32" s="35" t="s">
        <v>81</v>
      </c>
      <c r="F32" s="36">
        <v>25000</v>
      </c>
      <c r="G32" s="37">
        <v>775</v>
      </c>
    </row>
    <row r="33" spans="1:7" x14ac:dyDescent="0.25">
      <c r="A33" s="35" t="s">
        <v>57</v>
      </c>
      <c r="B33" s="35" t="s">
        <v>26</v>
      </c>
      <c r="C33" s="35" t="s">
        <v>74</v>
      </c>
      <c r="D33" s="35" t="s">
        <v>77</v>
      </c>
      <c r="E33" s="35" t="s">
        <v>78</v>
      </c>
      <c r="F33" s="36">
        <v>131043.4765625</v>
      </c>
      <c r="G33" s="37">
        <v>3943.199951171875</v>
      </c>
    </row>
    <row r="34" spans="1:7" x14ac:dyDescent="0.25">
      <c r="A34" s="35" t="s">
        <v>57</v>
      </c>
      <c r="B34" s="35" t="s">
        <v>26</v>
      </c>
      <c r="C34" s="35" t="s">
        <v>74</v>
      </c>
      <c r="D34" s="35" t="s">
        <v>77</v>
      </c>
      <c r="E34" s="35" t="s">
        <v>72</v>
      </c>
      <c r="F34" s="36">
        <v>52900</v>
      </c>
      <c r="G34" s="37">
        <v>26450</v>
      </c>
    </row>
    <row r="35" spans="1:7" x14ac:dyDescent="0.25">
      <c r="A35" s="35" t="s">
        <v>57</v>
      </c>
      <c r="B35" s="35" t="s">
        <v>26</v>
      </c>
      <c r="C35" s="35" t="s">
        <v>74</v>
      </c>
      <c r="D35" s="35" t="s">
        <v>77</v>
      </c>
      <c r="E35" s="35" t="s">
        <v>72</v>
      </c>
      <c r="F35" s="36">
        <v>74000</v>
      </c>
      <c r="G35" s="37">
        <v>74000</v>
      </c>
    </row>
    <row r="36" spans="1:7" ht="15.75" thickBot="1" x14ac:dyDescent="0.3">
      <c r="A36" s="35" t="s">
        <v>57</v>
      </c>
      <c r="B36" s="35" t="s">
        <v>26</v>
      </c>
      <c r="C36" s="35" t="s">
        <v>74</v>
      </c>
      <c r="D36" s="35" t="s">
        <v>73</v>
      </c>
      <c r="E36" s="35" t="s">
        <v>80</v>
      </c>
      <c r="F36" s="36">
        <v>19009</v>
      </c>
      <c r="G36" s="37">
        <v>14636.9296875</v>
      </c>
    </row>
    <row r="37" spans="1:7" ht="15.75" thickBot="1" x14ac:dyDescent="0.3">
      <c r="A37" s="23" t="s">
        <v>57</v>
      </c>
      <c r="B37" s="25"/>
      <c r="C37" s="25"/>
      <c r="D37" s="25"/>
      <c r="E37" s="25"/>
      <c r="F37" s="25">
        <f>SUM(F32:F36)</f>
        <v>301952.4765625</v>
      </c>
      <c r="G37" s="24">
        <f>SUM(G32:G36)</f>
        <v>119805.12963867188</v>
      </c>
    </row>
    <row r="38" spans="1:7" x14ac:dyDescent="0.25">
      <c r="A38" s="35" t="s">
        <v>110</v>
      </c>
      <c r="B38" s="35" t="s">
        <v>26</v>
      </c>
      <c r="C38" s="35" t="s">
        <v>74</v>
      </c>
      <c r="D38" s="35" t="s">
        <v>73</v>
      </c>
      <c r="E38" s="35" t="s">
        <v>72</v>
      </c>
      <c r="F38" s="36">
        <v>24500</v>
      </c>
      <c r="G38" s="37">
        <v>24500</v>
      </c>
    </row>
    <row r="39" spans="1:7" x14ac:dyDescent="0.25">
      <c r="A39" s="35" t="s">
        <v>110</v>
      </c>
      <c r="B39" s="35" t="s">
        <v>26</v>
      </c>
      <c r="C39" s="35" t="s">
        <v>74</v>
      </c>
      <c r="D39" s="35" t="s">
        <v>73</v>
      </c>
      <c r="E39" s="35" t="s">
        <v>42</v>
      </c>
      <c r="F39" s="36">
        <v>3699.969970703125</v>
      </c>
      <c r="G39" s="37">
        <v>82088.703125</v>
      </c>
    </row>
    <row r="40" spans="1:7" x14ac:dyDescent="0.25">
      <c r="A40" s="35" t="s">
        <v>110</v>
      </c>
      <c r="B40" s="35" t="s">
        <v>26</v>
      </c>
      <c r="C40" s="35" t="s">
        <v>74</v>
      </c>
      <c r="D40" s="35" t="s">
        <v>73</v>
      </c>
      <c r="E40" s="35" t="s">
        <v>81</v>
      </c>
      <c r="F40" s="36">
        <v>20457.8203125</v>
      </c>
      <c r="G40" s="37">
        <v>253881.546875</v>
      </c>
    </row>
    <row r="41" spans="1:7" x14ac:dyDescent="0.25">
      <c r="A41" s="35" t="s">
        <v>110</v>
      </c>
      <c r="B41" s="35" t="s">
        <v>26</v>
      </c>
      <c r="C41" s="35" t="s">
        <v>74</v>
      </c>
      <c r="D41" s="35" t="s">
        <v>77</v>
      </c>
      <c r="E41" s="35" t="s">
        <v>80</v>
      </c>
      <c r="F41" s="36">
        <v>18944</v>
      </c>
      <c r="G41" s="37">
        <v>13450</v>
      </c>
    </row>
    <row r="42" spans="1:7" x14ac:dyDescent="0.25">
      <c r="A42" s="35" t="s">
        <v>110</v>
      </c>
      <c r="B42" s="35" t="s">
        <v>26</v>
      </c>
      <c r="C42" s="35" t="s">
        <v>74</v>
      </c>
      <c r="D42" s="35" t="s">
        <v>73</v>
      </c>
      <c r="E42" s="35" t="s">
        <v>115</v>
      </c>
      <c r="F42" s="36">
        <v>124739.1328125</v>
      </c>
      <c r="G42" s="37">
        <v>3875</v>
      </c>
    </row>
    <row r="43" spans="1:7" x14ac:dyDescent="0.25">
      <c r="A43" s="35" t="s">
        <v>110</v>
      </c>
      <c r="B43" s="35" t="s">
        <v>26</v>
      </c>
      <c r="C43" s="35" t="s">
        <v>74</v>
      </c>
      <c r="D43" s="35" t="s">
        <v>73</v>
      </c>
      <c r="E43" s="35" t="s">
        <v>75</v>
      </c>
      <c r="F43" s="36">
        <v>100000</v>
      </c>
      <c r="G43" s="37">
        <v>3100</v>
      </c>
    </row>
    <row r="44" spans="1:7" x14ac:dyDescent="0.25">
      <c r="A44" s="35" t="s">
        <v>110</v>
      </c>
      <c r="B44" s="35" t="s">
        <v>26</v>
      </c>
      <c r="C44" s="35" t="s">
        <v>74</v>
      </c>
      <c r="D44" s="35" t="s">
        <v>77</v>
      </c>
      <c r="E44" s="35" t="s">
        <v>81</v>
      </c>
      <c r="F44" s="36">
        <v>75000</v>
      </c>
      <c r="G44" s="37">
        <v>2325</v>
      </c>
    </row>
    <row r="45" spans="1:7" x14ac:dyDescent="0.25">
      <c r="A45" s="35" t="s">
        <v>110</v>
      </c>
      <c r="B45" s="35" t="s">
        <v>26</v>
      </c>
      <c r="C45" s="35" t="s">
        <v>74</v>
      </c>
      <c r="D45" s="35" t="s">
        <v>77</v>
      </c>
      <c r="E45" s="35" t="s">
        <v>75</v>
      </c>
      <c r="F45" s="36">
        <v>74843.4765625</v>
      </c>
      <c r="G45" s="37">
        <v>2325</v>
      </c>
    </row>
    <row r="46" spans="1:7" x14ac:dyDescent="0.25">
      <c r="A46" s="35" t="s">
        <v>110</v>
      </c>
      <c r="B46" s="35" t="s">
        <v>26</v>
      </c>
      <c r="C46" s="35" t="s">
        <v>74</v>
      </c>
      <c r="D46" s="35" t="s">
        <v>73</v>
      </c>
      <c r="E46" s="35" t="s">
        <v>72</v>
      </c>
      <c r="F46" s="36">
        <v>56000</v>
      </c>
      <c r="G46" s="37">
        <v>28000</v>
      </c>
    </row>
    <row r="47" spans="1:7" x14ac:dyDescent="0.25">
      <c r="A47" s="35" t="s">
        <v>110</v>
      </c>
      <c r="B47" s="35" t="s">
        <v>26</v>
      </c>
      <c r="C47" s="35" t="s">
        <v>74</v>
      </c>
      <c r="D47" s="35" t="s">
        <v>73</v>
      </c>
      <c r="E47" s="35" t="s">
        <v>72</v>
      </c>
      <c r="F47" s="36">
        <v>24500</v>
      </c>
      <c r="G47" s="37">
        <v>24500</v>
      </c>
    </row>
    <row r="48" spans="1:7" x14ac:dyDescent="0.25">
      <c r="A48" s="35" t="s">
        <v>110</v>
      </c>
      <c r="B48" s="35" t="s">
        <v>26</v>
      </c>
      <c r="C48" s="35" t="s">
        <v>74</v>
      </c>
      <c r="D48" s="35" t="s">
        <v>77</v>
      </c>
      <c r="E48" s="35" t="s">
        <v>75</v>
      </c>
      <c r="F48" s="36">
        <v>24000</v>
      </c>
      <c r="G48" s="37">
        <v>22580</v>
      </c>
    </row>
    <row r="49" spans="1:7" ht="15.75" thickBot="1" x14ac:dyDescent="0.3">
      <c r="A49" s="35" t="s">
        <v>110</v>
      </c>
      <c r="B49" s="35" t="s">
        <v>26</v>
      </c>
      <c r="C49" s="35" t="s">
        <v>74</v>
      </c>
      <c r="D49" s="35" t="s">
        <v>73</v>
      </c>
      <c r="E49" s="35" t="s">
        <v>72</v>
      </c>
      <c r="F49" s="36">
        <v>24000</v>
      </c>
      <c r="G49" s="37">
        <v>9600</v>
      </c>
    </row>
    <row r="50" spans="1:7" ht="15.75" thickBot="1" x14ac:dyDescent="0.3">
      <c r="A50" s="23" t="s">
        <v>110</v>
      </c>
      <c r="B50" s="25"/>
      <c r="C50" s="25"/>
      <c r="D50" s="25"/>
      <c r="E50" s="25"/>
      <c r="F50" s="25">
        <f>SUM(F38:F49)</f>
        <v>570684.39965820312</v>
      </c>
      <c r="G50" s="24">
        <f>SUM(G38:G49)</f>
        <v>470225.25</v>
      </c>
    </row>
    <row r="51" spans="1:7" x14ac:dyDescent="0.25">
      <c r="A51" s="35" t="s">
        <v>125</v>
      </c>
      <c r="B51" s="35" t="s">
        <v>26</v>
      </c>
      <c r="C51" s="35" t="s">
        <v>74</v>
      </c>
      <c r="D51" s="35" t="s">
        <v>77</v>
      </c>
      <c r="E51" s="35" t="s">
        <v>128</v>
      </c>
      <c r="F51" s="36">
        <v>25000</v>
      </c>
      <c r="G51" s="37">
        <v>775</v>
      </c>
    </row>
    <row r="52" spans="1:7" x14ac:dyDescent="0.25">
      <c r="A52" s="35" t="s">
        <v>125</v>
      </c>
      <c r="B52" s="35" t="s">
        <v>26</v>
      </c>
      <c r="C52" s="35" t="s">
        <v>74</v>
      </c>
      <c r="D52" s="35" t="s">
        <v>77</v>
      </c>
      <c r="E52" s="35" t="s">
        <v>75</v>
      </c>
      <c r="F52" s="36">
        <v>72000</v>
      </c>
      <c r="G52" s="37">
        <v>70080</v>
      </c>
    </row>
    <row r="53" spans="1:7" x14ac:dyDescent="0.25">
      <c r="A53" s="35" t="s">
        <v>125</v>
      </c>
      <c r="B53" s="35" t="s">
        <v>26</v>
      </c>
      <c r="C53" s="35" t="s">
        <v>74</v>
      </c>
      <c r="D53" s="35" t="s">
        <v>73</v>
      </c>
      <c r="E53" s="35" t="s">
        <v>42</v>
      </c>
      <c r="F53" s="36">
        <v>6590.580078125</v>
      </c>
      <c r="G53" s="37">
        <v>134916.1875</v>
      </c>
    </row>
    <row r="54" spans="1:7" x14ac:dyDescent="0.25">
      <c r="A54" s="35" t="s">
        <v>125</v>
      </c>
      <c r="B54" s="35" t="s">
        <v>26</v>
      </c>
      <c r="C54" s="35" t="s">
        <v>74</v>
      </c>
      <c r="D54" s="35" t="s">
        <v>73</v>
      </c>
      <c r="E54" s="35" t="s">
        <v>80</v>
      </c>
      <c r="F54" s="36">
        <v>19273</v>
      </c>
      <c r="G54" s="37">
        <v>14840.2099609375</v>
      </c>
    </row>
    <row r="55" spans="1:7" x14ac:dyDescent="0.25">
      <c r="A55" s="35" t="s">
        <v>125</v>
      </c>
      <c r="B55" s="35" t="s">
        <v>26</v>
      </c>
      <c r="C55" s="35" t="s">
        <v>74</v>
      </c>
      <c r="D55" s="35" t="s">
        <v>73</v>
      </c>
      <c r="E55" s="35" t="s">
        <v>81</v>
      </c>
      <c r="F55" s="36">
        <v>24853</v>
      </c>
      <c r="G55" s="37">
        <v>44972.94921875</v>
      </c>
    </row>
    <row r="56" spans="1:7" x14ac:dyDescent="0.25">
      <c r="A56" s="35" t="s">
        <v>125</v>
      </c>
      <c r="B56" s="35" t="s">
        <v>26</v>
      </c>
      <c r="C56" s="35" t="s">
        <v>74</v>
      </c>
      <c r="D56" s="35" t="s">
        <v>77</v>
      </c>
      <c r="E56" s="35" t="s">
        <v>76</v>
      </c>
      <c r="F56" s="36">
        <v>81198.189453125</v>
      </c>
      <c r="G56" s="37">
        <v>12205.400146484375</v>
      </c>
    </row>
    <row r="57" spans="1:7" x14ac:dyDescent="0.25">
      <c r="A57" s="35" t="s">
        <v>125</v>
      </c>
      <c r="B57" s="35" t="s">
        <v>26</v>
      </c>
      <c r="C57" s="35" t="s">
        <v>74</v>
      </c>
      <c r="D57" s="35" t="s">
        <v>77</v>
      </c>
      <c r="E57" s="35" t="s">
        <v>78</v>
      </c>
      <c r="F57" s="36">
        <v>50000</v>
      </c>
      <c r="G57" s="37">
        <v>1550</v>
      </c>
    </row>
    <row r="58" spans="1:7" x14ac:dyDescent="0.25">
      <c r="A58" s="35" t="s">
        <v>125</v>
      </c>
      <c r="B58" s="35" t="s">
        <v>26</v>
      </c>
      <c r="C58" s="35" t="s">
        <v>74</v>
      </c>
      <c r="D58" s="35" t="s">
        <v>73</v>
      </c>
      <c r="E58" s="35" t="s">
        <v>42</v>
      </c>
      <c r="F58" s="36">
        <v>561</v>
      </c>
      <c r="G58" s="37">
        <v>11741.25</v>
      </c>
    </row>
    <row r="59" spans="1:7" x14ac:dyDescent="0.25">
      <c r="A59" s="35" t="s">
        <v>125</v>
      </c>
      <c r="B59" s="35" t="s">
        <v>26</v>
      </c>
      <c r="C59" s="35" t="s">
        <v>74</v>
      </c>
      <c r="D59" s="35" t="s">
        <v>77</v>
      </c>
      <c r="E59" s="35" t="s">
        <v>72</v>
      </c>
      <c r="F59" s="36">
        <v>175000</v>
      </c>
      <c r="G59" s="37">
        <v>148750</v>
      </c>
    </row>
    <row r="60" spans="1:7" x14ac:dyDescent="0.25">
      <c r="A60" s="35" t="s">
        <v>125</v>
      </c>
      <c r="B60" s="35" t="s">
        <v>26</v>
      </c>
      <c r="C60" s="35" t="s">
        <v>74</v>
      </c>
      <c r="D60" s="35" t="s">
        <v>77</v>
      </c>
      <c r="E60" s="35" t="s">
        <v>115</v>
      </c>
      <c r="F60" s="36">
        <v>180000</v>
      </c>
      <c r="G60" s="37">
        <v>4650</v>
      </c>
    </row>
    <row r="61" spans="1:7" x14ac:dyDescent="0.25">
      <c r="A61" s="35" t="s">
        <v>125</v>
      </c>
      <c r="B61" s="35" t="s">
        <v>26</v>
      </c>
      <c r="C61" s="35" t="s">
        <v>74</v>
      </c>
      <c r="D61" s="35" t="s">
        <v>77</v>
      </c>
      <c r="E61" s="35" t="s">
        <v>75</v>
      </c>
      <c r="F61" s="36">
        <v>50000</v>
      </c>
      <c r="G61" s="37">
        <v>1550</v>
      </c>
    </row>
    <row r="62" spans="1:7" x14ac:dyDescent="0.25">
      <c r="A62" s="35" t="s">
        <v>125</v>
      </c>
      <c r="B62" s="35" t="s">
        <v>26</v>
      </c>
      <c r="C62" s="35" t="s">
        <v>74</v>
      </c>
      <c r="D62" s="35" t="s">
        <v>77</v>
      </c>
      <c r="E62" s="35" t="s">
        <v>72</v>
      </c>
      <c r="F62" s="36">
        <v>106200</v>
      </c>
      <c r="G62" s="37">
        <v>45090</v>
      </c>
    </row>
    <row r="63" spans="1:7" x14ac:dyDescent="0.25">
      <c r="A63" s="35" t="s">
        <v>125</v>
      </c>
      <c r="B63" s="35" t="s">
        <v>26</v>
      </c>
      <c r="C63" s="35" t="s">
        <v>74</v>
      </c>
      <c r="D63" s="35" t="s">
        <v>77</v>
      </c>
      <c r="E63" s="35" t="s">
        <v>81</v>
      </c>
      <c r="F63" s="36">
        <v>24622</v>
      </c>
      <c r="G63" s="37">
        <v>44279</v>
      </c>
    </row>
    <row r="64" spans="1:7" ht="15.75" thickBot="1" x14ac:dyDescent="0.3">
      <c r="A64" s="35" t="s">
        <v>125</v>
      </c>
      <c r="B64" s="35" t="s">
        <v>26</v>
      </c>
      <c r="C64" s="35" t="s">
        <v>74</v>
      </c>
      <c r="D64" s="35" t="s">
        <v>77</v>
      </c>
      <c r="E64" s="35" t="s">
        <v>81</v>
      </c>
      <c r="F64" s="36">
        <v>26000</v>
      </c>
      <c r="G64" s="37">
        <v>46427</v>
      </c>
    </row>
    <row r="65" spans="1:7" ht="15.75" thickBot="1" x14ac:dyDescent="0.3">
      <c r="A65" s="23" t="s">
        <v>125</v>
      </c>
      <c r="B65" s="25"/>
      <c r="C65" s="25"/>
      <c r="D65" s="25"/>
      <c r="E65" s="25"/>
      <c r="F65" s="25">
        <f>SUM(F51:F64)</f>
        <v>841297.76953125</v>
      </c>
      <c r="G65" s="24">
        <f>SUM(G51:G64)</f>
        <v>581826.99682617188</v>
      </c>
    </row>
    <row r="66" spans="1:7" x14ac:dyDescent="0.25">
      <c r="A66" s="35" t="s">
        <v>131</v>
      </c>
      <c r="B66" s="35" t="s">
        <v>26</v>
      </c>
      <c r="C66" s="35" t="s">
        <v>74</v>
      </c>
      <c r="D66" s="35" t="s">
        <v>73</v>
      </c>
      <c r="E66" s="35" t="s">
        <v>42</v>
      </c>
      <c r="F66" s="36">
        <v>3709.050048828125</v>
      </c>
      <c r="G66" s="37">
        <v>82290.171875</v>
      </c>
    </row>
    <row r="67" spans="1:7" x14ac:dyDescent="0.25">
      <c r="A67" s="35" t="s">
        <v>131</v>
      </c>
      <c r="B67" s="35" t="s">
        <v>26</v>
      </c>
      <c r="C67" s="35" t="s">
        <v>74</v>
      </c>
      <c r="D67" s="35" t="s">
        <v>77</v>
      </c>
      <c r="E67" s="35" t="s">
        <v>81</v>
      </c>
      <c r="F67" s="36">
        <v>50000</v>
      </c>
      <c r="G67" s="37">
        <v>1550</v>
      </c>
    </row>
    <row r="68" spans="1:7" x14ac:dyDescent="0.25">
      <c r="A68" s="35" t="s">
        <v>131</v>
      </c>
      <c r="B68" s="35" t="s">
        <v>26</v>
      </c>
      <c r="C68" s="35" t="s">
        <v>74</v>
      </c>
      <c r="D68" s="35" t="s">
        <v>77</v>
      </c>
      <c r="E68" s="35" t="s">
        <v>78</v>
      </c>
      <c r="F68" s="36">
        <v>144952</v>
      </c>
      <c r="G68" s="37">
        <v>4504.8299560546875</v>
      </c>
    </row>
    <row r="69" spans="1:7" x14ac:dyDescent="0.25">
      <c r="A69" s="35" t="s">
        <v>131</v>
      </c>
      <c r="B69" s="35" t="s">
        <v>26</v>
      </c>
      <c r="C69" s="35" t="s">
        <v>74</v>
      </c>
      <c r="D69" s="35" t="s">
        <v>77</v>
      </c>
      <c r="E69" s="35" t="s">
        <v>75</v>
      </c>
      <c r="F69" s="36">
        <v>48000</v>
      </c>
      <c r="G69" s="37">
        <v>44884</v>
      </c>
    </row>
    <row r="70" spans="1:7" x14ac:dyDescent="0.25">
      <c r="A70" s="35" t="s">
        <v>131</v>
      </c>
      <c r="B70" s="35" t="s">
        <v>26</v>
      </c>
      <c r="C70" s="35" t="s">
        <v>74</v>
      </c>
      <c r="D70" s="35" t="s">
        <v>77</v>
      </c>
      <c r="E70" s="35" t="s">
        <v>80</v>
      </c>
      <c r="F70" s="36">
        <v>18374</v>
      </c>
      <c r="G70" s="37">
        <v>14147.98046875</v>
      </c>
    </row>
    <row r="71" spans="1:7" x14ac:dyDescent="0.25">
      <c r="A71" s="35" t="s">
        <v>131</v>
      </c>
      <c r="B71" s="35" t="s">
        <v>26</v>
      </c>
      <c r="C71" s="35" t="s">
        <v>74</v>
      </c>
      <c r="D71" s="35" t="s">
        <v>77</v>
      </c>
      <c r="E71" s="35" t="s">
        <v>72</v>
      </c>
      <c r="F71" s="36">
        <v>104655</v>
      </c>
      <c r="G71" s="37">
        <v>42156.5</v>
      </c>
    </row>
    <row r="72" spans="1:7" ht="15.75" thickBot="1" x14ac:dyDescent="0.3">
      <c r="A72" s="35" t="s">
        <v>131</v>
      </c>
      <c r="B72" s="35" t="s">
        <v>26</v>
      </c>
      <c r="C72" s="35" t="s">
        <v>74</v>
      </c>
      <c r="D72" s="35" t="s">
        <v>77</v>
      </c>
      <c r="E72" s="35" t="s">
        <v>81</v>
      </c>
      <c r="F72" s="36">
        <v>26475</v>
      </c>
      <c r="G72" s="37">
        <v>45191.98828125</v>
      </c>
    </row>
    <row r="73" spans="1:7" ht="15.75" thickBot="1" x14ac:dyDescent="0.3">
      <c r="A73" s="23" t="s">
        <v>125</v>
      </c>
      <c r="B73" s="25"/>
      <c r="C73" s="25"/>
      <c r="D73" s="25"/>
      <c r="E73" s="25"/>
      <c r="F73" s="25">
        <f>SUM(F66:F72)</f>
        <v>396165.05004882812</v>
      </c>
      <c r="G73" s="24">
        <f>SUM(G66:G72)</f>
        <v>234725.47058105469</v>
      </c>
    </row>
    <row r="74" spans="1:7" x14ac:dyDescent="0.25">
      <c r="A74" s="35" t="s">
        <v>133</v>
      </c>
      <c r="B74" s="35" t="s">
        <v>26</v>
      </c>
      <c r="C74" s="35" t="s">
        <v>74</v>
      </c>
      <c r="D74" s="35" t="s">
        <v>73</v>
      </c>
      <c r="E74" s="35" t="s">
        <v>147</v>
      </c>
      <c r="F74" s="36">
        <v>326</v>
      </c>
      <c r="G74" s="37">
        <v>3786.5</v>
      </c>
    </row>
    <row r="75" spans="1:7" x14ac:dyDescent="0.25">
      <c r="A75" s="35" t="s">
        <v>133</v>
      </c>
      <c r="B75" s="35" t="s">
        <v>26</v>
      </c>
      <c r="C75" s="35" t="s">
        <v>74</v>
      </c>
      <c r="D75" s="35" t="s">
        <v>73</v>
      </c>
      <c r="E75" s="35" t="s">
        <v>76</v>
      </c>
      <c r="F75" s="36">
        <v>37806.3798828125</v>
      </c>
      <c r="G75" s="37">
        <v>133008.8017578125</v>
      </c>
    </row>
    <row r="76" spans="1:7" x14ac:dyDescent="0.25">
      <c r="A76" s="35" t="s">
        <v>133</v>
      </c>
      <c r="B76" s="35" t="s">
        <v>26</v>
      </c>
      <c r="C76" s="35" t="s">
        <v>74</v>
      </c>
      <c r="D76" s="35" t="s">
        <v>73</v>
      </c>
      <c r="E76" s="35" t="s">
        <v>42</v>
      </c>
      <c r="F76" s="36">
        <v>4162.5400390625</v>
      </c>
      <c r="G76" s="37">
        <v>178575</v>
      </c>
    </row>
    <row r="77" spans="1:7" x14ac:dyDescent="0.25">
      <c r="A77" s="35" t="s">
        <v>133</v>
      </c>
      <c r="B77" s="35" t="s">
        <v>26</v>
      </c>
      <c r="C77" s="35" t="s">
        <v>74</v>
      </c>
      <c r="D77" s="35" t="s">
        <v>73</v>
      </c>
      <c r="E77" s="35" t="s">
        <v>81</v>
      </c>
      <c r="F77" s="36">
        <v>24838.9306640625</v>
      </c>
      <c r="G77" s="37">
        <v>506998.265625</v>
      </c>
    </row>
    <row r="78" spans="1:7" x14ac:dyDescent="0.25">
      <c r="A78" s="35" t="s">
        <v>133</v>
      </c>
      <c r="B78" s="35" t="s">
        <v>26</v>
      </c>
      <c r="C78" s="35" t="s">
        <v>74</v>
      </c>
      <c r="D78" s="35" t="s">
        <v>77</v>
      </c>
      <c r="E78" s="35" t="s">
        <v>78</v>
      </c>
      <c r="F78" s="36">
        <v>72905</v>
      </c>
      <c r="G78" s="37">
        <v>2260.0400390625</v>
      </c>
    </row>
    <row r="79" spans="1:7" x14ac:dyDescent="0.25">
      <c r="A79" s="35" t="s">
        <v>133</v>
      </c>
      <c r="B79" s="35" t="s">
        <v>26</v>
      </c>
      <c r="C79" s="35" t="s">
        <v>74</v>
      </c>
      <c r="D79" s="35" t="s">
        <v>77</v>
      </c>
      <c r="E79" s="35" t="s">
        <v>148</v>
      </c>
      <c r="F79" s="36">
        <v>49935</v>
      </c>
      <c r="G79" s="37">
        <v>1547.97998046875</v>
      </c>
    </row>
    <row r="80" spans="1:7" x14ac:dyDescent="0.25">
      <c r="A80" s="35" t="s">
        <v>133</v>
      </c>
      <c r="B80" s="35" t="s">
        <v>26</v>
      </c>
      <c r="C80" s="35" t="s">
        <v>74</v>
      </c>
      <c r="D80" s="35" t="s">
        <v>77</v>
      </c>
      <c r="E80" s="35" t="s">
        <v>115</v>
      </c>
      <c r="F80" s="36">
        <v>56219</v>
      </c>
      <c r="G80" s="37">
        <v>1742.780029296875</v>
      </c>
    </row>
    <row r="81" spans="1:7" x14ac:dyDescent="0.25">
      <c r="A81" s="35" t="s">
        <v>133</v>
      </c>
      <c r="B81" s="35" t="s">
        <v>26</v>
      </c>
      <c r="C81" s="35" t="s">
        <v>74</v>
      </c>
      <c r="D81" s="35" t="s">
        <v>77</v>
      </c>
      <c r="E81" s="35" t="s">
        <v>81</v>
      </c>
      <c r="F81" s="36">
        <v>184167</v>
      </c>
      <c r="G81" s="37">
        <v>65482.620727539063</v>
      </c>
    </row>
    <row r="82" spans="1:7" x14ac:dyDescent="0.25">
      <c r="A82" s="35" t="s">
        <v>133</v>
      </c>
      <c r="B82" s="35" t="s">
        <v>26</v>
      </c>
      <c r="C82" s="35" t="s">
        <v>74</v>
      </c>
      <c r="D82" s="35" t="s">
        <v>77</v>
      </c>
      <c r="E82" s="35" t="s">
        <v>72</v>
      </c>
      <c r="F82" s="36">
        <v>185032</v>
      </c>
      <c r="G82" s="37">
        <v>101318.5</v>
      </c>
    </row>
    <row r="83" spans="1:7" ht="15.75" thickBot="1" x14ac:dyDescent="0.3">
      <c r="A83" s="35" t="s">
        <v>133</v>
      </c>
      <c r="B83" s="35" t="s">
        <v>26</v>
      </c>
      <c r="C83" s="35" t="s">
        <v>74</v>
      </c>
      <c r="D83" s="35" t="s">
        <v>77</v>
      </c>
      <c r="E83" s="35" t="s">
        <v>75</v>
      </c>
      <c r="F83" s="36">
        <v>72000</v>
      </c>
      <c r="G83" s="37">
        <v>13870</v>
      </c>
    </row>
    <row r="84" spans="1:7" ht="15.75" thickBot="1" x14ac:dyDescent="0.3">
      <c r="A84" s="23" t="s">
        <v>133</v>
      </c>
      <c r="B84" s="25"/>
      <c r="C84" s="25"/>
      <c r="D84" s="25"/>
      <c r="E84" s="25"/>
      <c r="F84" s="25">
        <f>SUM(F74:F83)</f>
        <v>687391.8505859375</v>
      </c>
      <c r="G84" s="24">
        <f>SUM(G74:G83)</f>
        <v>1008590.4881591797</v>
      </c>
    </row>
    <row r="85" spans="1:7" x14ac:dyDescent="0.25">
      <c r="A85" s="35" t="s">
        <v>134</v>
      </c>
      <c r="B85" s="35" t="s">
        <v>26</v>
      </c>
      <c r="C85" s="35" t="s">
        <v>74</v>
      </c>
      <c r="D85" s="35" t="s">
        <v>73</v>
      </c>
      <c r="E85" s="35" t="s">
        <v>76</v>
      </c>
      <c r="F85" s="36">
        <v>8.3500003814697266</v>
      </c>
      <c r="G85" s="37">
        <v>26</v>
      </c>
    </row>
    <row r="86" spans="1:7" x14ac:dyDescent="0.25">
      <c r="A86" s="35" t="s">
        <v>134</v>
      </c>
      <c r="B86" s="35" t="s">
        <v>26</v>
      </c>
      <c r="C86" s="35" t="s">
        <v>74</v>
      </c>
      <c r="D86" s="35" t="s">
        <v>73</v>
      </c>
      <c r="E86" s="35" t="s">
        <v>42</v>
      </c>
      <c r="F86" s="36">
        <v>6616.559944152832</v>
      </c>
      <c r="G86" s="37">
        <v>138543.541015625</v>
      </c>
    </row>
    <row r="87" spans="1:7" x14ac:dyDescent="0.25">
      <c r="A87" s="35" t="s">
        <v>134</v>
      </c>
      <c r="B87" s="35" t="s">
        <v>26</v>
      </c>
      <c r="C87" s="35" t="s">
        <v>74</v>
      </c>
      <c r="D87" s="35" t="s">
        <v>73</v>
      </c>
      <c r="E87" s="35" t="s">
        <v>139</v>
      </c>
      <c r="F87" s="36">
        <v>9.9799995422363281</v>
      </c>
      <c r="G87" s="37">
        <v>5</v>
      </c>
    </row>
    <row r="88" spans="1:7" x14ac:dyDescent="0.25">
      <c r="A88" s="35" t="s">
        <v>134</v>
      </c>
      <c r="B88" s="35" t="s">
        <v>26</v>
      </c>
      <c r="C88" s="35" t="s">
        <v>74</v>
      </c>
      <c r="D88" s="35" t="s">
        <v>73</v>
      </c>
      <c r="E88" s="35" t="s">
        <v>81</v>
      </c>
      <c r="F88" s="36">
        <v>14.060000419616699</v>
      </c>
      <c r="G88" s="37">
        <v>10</v>
      </c>
    </row>
    <row r="89" spans="1:7" x14ac:dyDescent="0.25">
      <c r="A89" s="35" t="s">
        <v>134</v>
      </c>
      <c r="B89" s="35" t="s">
        <v>26</v>
      </c>
      <c r="C89" s="35" t="s">
        <v>74</v>
      </c>
      <c r="D89" s="35" t="s">
        <v>77</v>
      </c>
      <c r="E89" s="35" t="s">
        <v>115</v>
      </c>
      <c r="F89" s="36">
        <v>27921</v>
      </c>
      <c r="G89" s="37">
        <v>865.54998779296875</v>
      </c>
    </row>
    <row r="90" spans="1:7" x14ac:dyDescent="0.25">
      <c r="A90" s="35" t="s">
        <v>134</v>
      </c>
      <c r="B90" s="35" t="s">
        <v>26</v>
      </c>
      <c r="C90" s="35" t="s">
        <v>74</v>
      </c>
      <c r="D90" s="35" t="s">
        <v>77</v>
      </c>
      <c r="E90" s="35" t="s">
        <v>81</v>
      </c>
      <c r="F90" s="36">
        <v>119492</v>
      </c>
      <c r="G90" s="37">
        <v>341152.8017578125</v>
      </c>
    </row>
    <row r="91" spans="1:7" x14ac:dyDescent="0.25">
      <c r="A91" s="35" t="s">
        <v>134</v>
      </c>
      <c r="B91" s="35" t="s">
        <v>26</v>
      </c>
      <c r="C91" s="35" t="s">
        <v>74</v>
      </c>
      <c r="D91" s="35" t="s">
        <v>77</v>
      </c>
      <c r="E91" s="35" t="s">
        <v>72</v>
      </c>
      <c r="F91" s="36">
        <v>110245</v>
      </c>
      <c r="G91" s="37">
        <v>44098</v>
      </c>
    </row>
    <row r="92" spans="1:7" ht="15.75" thickBot="1" x14ac:dyDescent="0.3">
      <c r="A92" s="35" t="s">
        <v>134</v>
      </c>
      <c r="B92" s="35" t="s">
        <v>26</v>
      </c>
      <c r="C92" s="35" t="s">
        <v>74</v>
      </c>
      <c r="D92" s="35" t="s">
        <v>77</v>
      </c>
      <c r="E92" s="35" t="s">
        <v>75</v>
      </c>
      <c r="F92" s="36">
        <v>47240</v>
      </c>
      <c r="G92" s="37">
        <v>33068</v>
      </c>
    </row>
    <row r="93" spans="1:7" ht="15.75" thickBot="1" x14ac:dyDescent="0.3">
      <c r="A93" s="23" t="s">
        <v>134</v>
      </c>
      <c r="B93" s="25"/>
      <c r="C93" s="25"/>
      <c r="D93" s="25"/>
      <c r="E93" s="25"/>
      <c r="F93" s="25">
        <f>SUM(F85:F92)</f>
        <v>311546.94994449615</v>
      </c>
      <c r="G93" s="24">
        <f>SUM(G85:G92)</f>
        <v>557768.89276123047</v>
      </c>
    </row>
    <row r="94" spans="1:7" x14ac:dyDescent="0.25">
      <c r="A94" s="35" t="s">
        <v>137</v>
      </c>
      <c r="B94" s="35" t="s">
        <v>26</v>
      </c>
      <c r="C94" s="35" t="s">
        <v>74</v>
      </c>
      <c r="D94" s="35" t="s">
        <v>73</v>
      </c>
      <c r="E94" s="35" t="s">
        <v>149</v>
      </c>
      <c r="F94" s="36">
        <v>8.6800003051757813</v>
      </c>
      <c r="G94" s="37">
        <v>10</v>
      </c>
    </row>
    <row r="95" spans="1:7" x14ac:dyDescent="0.25">
      <c r="A95" s="35" t="s">
        <v>137</v>
      </c>
      <c r="B95" s="35" t="s">
        <v>26</v>
      </c>
      <c r="C95" s="35" t="s">
        <v>74</v>
      </c>
      <c r="D95" s="35" t="s">
        <v>73</v>
      </c>
      <c r="E95" s="35" t="s">
        <v>81</v>
      </c>
      <c r="F95" s="36">
        <v>33548.080078125</v>
      </c>
      <c r="G95" s="37">
        <v>409836.109375</v>
      </c>
    </row>
    <row r="96" spans="1:7" x14ac:dyDescent="0.25">
      <c r="A96" s="35" t="s">
        <v>137</v>
      </c>
      <c r="B96" s="35" t="s">
        <v>26</v>
      </c>
      <c r="C96" s="35" t="s">
        <v>74</v>
      </c>
      <c r="D96" s="35" t="s">
        <v>77</v>
      </c>
      <c r="E96" s="35" t="s">
        <v>150</v>
      </c>
      <c r="F96" s="36">
        <v>17945</v>
      </c>
      <c r="G96" s="37">
        <v>11541</v>
      </c>
    </row>
    <row r="97" spans="1:7" x14ac:dyDescent="0.25">
      <c r="A97" s="35" t="s">
        <v>137</v>
      </c>
      <c r="B97" s="35" t="s">
        <v>26</v>
      </c>
      <c r="C97" s="35" t="s">
        <v>74</v>
      </c>
      <c r="D97" s="35" t="s">
        <v>77</v>
      </c>
      <c r="E97" s="35" t="s">
        <v>76</v>
      </c>
      <c r="F97" s="36">
        <v>289360</v>
      </c>
      <c r="G97" s="37">
        <v>115744</v>
      </c>
    </row>
    <row r="98" spans="1:7" x14ac:dyDescent="0.25">
      <c r="A98" s="35" t="s">
        <v>137</v>
      </c>
      <c r="B98" s="35" t="s">
        <v>26</v>
      </c>
      <c r="C98" s="35" t="s">
        <v>74</v>
      </c>
      <c r="D98" s="35" t="s">
        <v>77</v>
      </c>
      <c r="E98" s="35" t="s">
        <v>78</v>
      </c>
      <c r="F98" s="36">
        <v>72775.5703125</v>
      </c>
      <c r="G98" s="37">
        <v>2260.760009765625</v>
      </c>
    </row>
    <row r="99" spans="1:7" x14ac:dyDescent="0.25">
      <c r="A99" s="35" t="s">
        <v>137</v>
      </c>
      <c r="B99" s="35" t="s">
        <v>26</v>
      </c>
      <c r="C99" s="35" t="s">
        <v>74</v>
      </c>
      <c r="D99" s="35" t="s">
        <v>77</v>
      </c>
      <c r="E99" s="35" t="s">
        <v>115</v>
      </c>
      <c r="F99" s="36">
        <v>55279</v>
      </c>
      <c r="G99" s="37">
        <v>1727.5899658203125</v>
      </c>
    </row>
    <row r="100" spans="1:7" x14ac:dyDescent="0.25">
      <c r="A100" s="35" t="s">
        <v>137</v>
      </c>
      <c r="B100" s="35" t="s">
        <v>26</v>
      </c>
      <c r="C100" s="35" t="s">
        <v>74</v>
      </c>
      <c r="D100" s="35" t="s">
        <v>77</v>
      </c>
      <c r="E100" s="35" t="s">
        <v>81</v>
      </c>
      <c r="F100" s="36">
        <v>82725</v>
      </c>
      <c r="G100" s="37">
        <v>185508.552734375</v>
      </c>
    </row>
    <row r="101" spans="1:7" x14ac:dyDescent="0.25">
      <c r="A101" s="35" t="s">
        <v>137</v>
      </c>
      <c r="B101" s="35" t="s">
        <v>26</v>
      </c>
      <c r="C101" s="35" t="s">
        <v>74</v>
      </c>
      <c r="D101" s="35" t="s">
        <v>77</v>
      </c>
      <c r="E101" s="35" t="s">
        <v>72</v>
      </c>
      <c r="F101" s="36">
        <v>288600.80078125</v>
      </c>
      <c r="G101" s="37">
        <v>141973.60229492187</v>
      </c>
    </row>
    <row r="102" spans="1:7" ht="15.75" thickBot="1" x14ac:dyDescent="0.3">
      <c r="A102" s="35" t="s">
        <v>137</v>
      </c>
      <c r="B102" s="35" t="s">
        <v>26</v>
      </c>
      <c r="C102" s="35" t="s">
        <v>74</v>
      </c>
      <c r="D102" s="35" t="s">
        <v>77</v>
      </c>
      <c r="E102" s="35" t="s">
        <v>75</v>
      </c>
      <c r="F102" s="36">
        <v>123993</v>
      </c>
      <c r="G102" s="37">
        <v>68349.799560546875</v>
      </c>
    </row>
    <row r="103" spans="1:7" ht="15.75" thickBot="1" x14ac:dyDescent="0.3">
      <c r="A103" s="23" t="s">
        <v>137</v>
      </c>
      <c r="B103" s="25"/>
      <c r="C103" s="25"/>
      <c r="D103" s="25"/>
      <c r="E103" s="25"/>
      <c r="F103" s="25">
        <f>SUM(F94:F102)</f>
        <v>964235.13117218018</v>
      </c>
      <c r="G103" s="24">
        <f>SUM(G94:G102)</f>
        <v>936951.41394042969</v>
      </c>
    </row>
    <row r="104" spans="1:7" x14ac:dyDescent="0.25">
      <c r="A104" s="35" t="s">
        <v>140</v>
      </c>
      <c r="B104" s="35" t="s">
        <v>26</v>
      </c>
      <c r="C104" s="35" t="s">
        <v>74</v>
      </c>
      <c r="D104" s="35" t="s">
        <v>73</v>
      </c>
      <c r="E104" s="35" t="s">
        <v>147</v>
      </c>
      <c r="F104" s="36">
        <v>10.890000343322754</v>
      </c>
      <c r="G104" s="37">
        <v>10</v>
      </c>
    </row>
    <row r="105" spans="1:7" x14ac:dyDescent="0.25">
      <c r="A105" s="35" t="s">
        <v>140</v>
      </c>
      <c r="B105" s="35" t="s">
        <v>26</v>
      </c>
      <c r="C105" s="35" t="s">
        <v>74</v>
      </c>
      <c r="D105" s="35" t="s">
        <v>73</v>
      </c>
      <c r="E105" s="35" t="s">
        <v>76</v>
      </c>
      <c r="F105" s="36">
        <v>21125.900703191757</v>
      </c>
      <c r="G105" s="37">
        <v>2138.9599609375</v>
      </c>
    </row>
    <row r="106" spans="1:7" x14ac:dyDescent="0.25">
      <c r="A106" s="35" t="s">
        <v>140</v>
      </c>
      <c r="B106" s="35" t="s">
        <v>26</v>
      </c>
      <c r="C106" s="35" t="s">
        <v>74</v>
      </c>
      <c r="D106" s="35" t="s">
        <v>73</v>
      </c>
      <c r="E106" s="35" t="s">
        <v>42</v>
      </c>
      <c r="F106" s="36">
        <v>1568.219970703125</v>
      </c>
      <c r="G106" s="37">
        <v>30110.55078125</v>
      </c>
    </row>
    <row r="107" spans="1:7" x14ac:dyDescent="0.25">
      <c r="A107" s="35" t="s">
        <v>140</v>
      </c>
      <c r="B107" s="35" t="s">
        <v>26</v>
      </c>
      <c r="C107" s="35" t="s">
        <v>74</v>
      </c>
      <c r="D107" s="35" t="s">
        <v>73</v>
      </c>
      <c r="E107" s="35" t="s">
        <v>81</v>
      </c>
      <c r="F107" s="36">
        <v>66.779999732971191</v>
      </c>
      <c r="G107" s="37">
        <v>85</v>
      </c>
    </row>
    <row r="108" spans="1:7" x14ac:dyDescent="0.25">
      <c r="A108" s="35" t="s">
        <v>140</v>
      </c>
      <c r="B108" s="35" t="s">
        <v>26</v>
      </c>
      <c r="C108" s="35" t="s">
        <v>74</v>
      </c>
      <c r="D108" s="35" t="s">
        <v>77</v>
      </c>
      <c r="E108" s="35" t="s">
        <v>149</v>
      </c>
      <c r="F108" s="36">
        <v>1</v>
      </c>
      <c r="G108" s="37">
        <v>5</v>
      </c>
    </row>
    <row r="109" spans="1:7" x14ac:dyDescent="0.25">
      <c r="A109" s="35" t="s">
        <v>140</v>
      </c>
      <c r="B109" s="35" t="s">
        <v>26</v>
      </c>
      <c r="C109" s="35" t="s">
        <v>74</v>
      </c>
      <c r="D109" s="35" t="s">
        <v>77</v>
      </c>
      <c r="E109" s="35" t="s">
        <v>150</v>
      </c>
      <c r="F109" s="36">
        <v>25552</v>
      </c>
      <c r="G109" s="37">
        <v>18373.4296875</v>
      </c>
    </row>
    <row r="110" spans="1:7" x14ac:dyDescent="0.25">
      <c r="A110" s="35" t="s">
        <v>140</v>
      </c>
      <c r="B110" s="35" t="s">
        <v>26</v>
      </c>
      <c r="C110" s="35" t="s">
        <v>74</v>
      </c>
      <c r="D110" s="35" t="s">
        <v>77</v>
      </c>
      <c r="E110" s="35" t="s">
        <v>76</v>
      </c>
      <c r="F110" s="36">
        <v>72120</v>
      </c>
      <c r="G110" s="37">
        <v>28848</v>
      </c>
    </row>
    <row r="111" spans="1:7" x14ac:dyDescent="0.25">
      <c r="A111" s="35" t="s">
        <v>140</v>
      </c>
      <c r="B111" s="35" t="s">
        <v>26</v>
      </c>
      <c r="C111" s="35" t="s">
        <v>74</v>
      </c>
      <c r="D111" s="35" t="s">
        <v>77</v>
      </c>
      <c r="E111" s="35" t="s">
        <v>115</v>
      </c>
      <c r="F111" s="36">
        <v>104857</v>
      </c>
      <c r="G111" s="37">
        <v>3250.1998901367187</v>
      </c>
    </row>
    <row r="112" spans="1:7" x14ac:dyDescent="0.25">
      <c r="A112" s="35" t="s">
        <v>140</v>
      </c>
      <c r="B112" s="35" t="s">
        <v>26</v>
      </c>
      <c r="C112" s="35" t="s">
        <v>74</v>
      </c>
      <c r="D112" s="35" t="s">
        <v>77</v>
      </c>
      <c r="E112" s="35" t="s">
        <v>81</v>
      </c>
      <c r="F112" s="36">
        <v>156915.80054688454</v>
      </c>
      <c r="G112" s="37">
        <v>182020.61968994141</v>
      </c>
    </row>
    <row r="113" spans="1:7" ht="15.75" thickBot="1" x14ac:dyDescent="0.3">
      <c r="A113" s="35" t="s">
        <v>140</v>
      </c>
      <c r="B113" s="35" t="s">
        <v>26</v>
      </c>
      <c r="C113" s="35" t="s">
        <v>74</v>
      </c>
      <c r="D113" s="35" t="s">
        <v>77</v>
      </c>
      <c r="E113" s="35" t="s">
        <v>72</v>
      </c>
      <c r="F113" s="36">
        <v>244308.51953125</v>
      </c>
      <c r="G113" s="37">
        <v>107272</v>
      </c>
    </row>
    <row r="114" spans="1:7" ht="15.75" thickBot="1" x14ac:dyDescent="0.3">
      <c r="A114" s="23" t="s">
        <v>140</v>
      </c>
      <c r="B114" s="25"/>
      <c r="C114" s="25"/>
      <c r="D114" s="25"/>
      <c r="E114" s="25"/>
      <c r="F114" s="25">
        <f>SUM(F104:F113)</f>
        <v>626526.11075210571</v>
      </c>
      <c r="G114" s="24">
        <f>SUM(G104:G113)</f>
        <v>372113.76000976563</v>
      </c>
    </row>
    <row r="115" spans="1:7" x14ac:dyDescent="0.25">
      <c r="A115" s="35" t="s">
        <v>141</v>
      </c>
      <c r="B115" s="35" t="s">
        <v>26</v>
      </c>
      <c r="C115" s="35" t="s">
        <v>74</v>
      </c>
      <c r="D115" s="35" t="s">
        <v>73</v>
      </c>
      <c r="E115" s="35" t="s">
        <v>147</v>
      </c>
      <c r="F115" s="36">
        <v>139</v>
      </c>
      <c r="G115" s="37">
        <v>3050.610107421875</v>
      </c>
    </row>
    <row r="116" spans="1:7" x14ac:dyDescent="0.25">
      <c r="A116" s="35" t="s">
        <v>141</v>
      </c>
      <c r="B116" s="35" t="s">
        <v>26</v>
      </c>
      <c r="C116" s="35" t="s">
        <v>74</v>
      </c>
      <c r="D116" s="35" t="s">
        <v>73</v>
      </c>
      <c r="E116" s="35" t="s">
        <v>149</v>
      </c>
      <c r="F116" s="36">
        <v>8517.9296875</v>
      </c>
      <c r="G116" s="37">
        <v>244726.65625</v>
      </c>
    </row>
    <row r="117" spans="1:7" x14ac:dyDescent="0.25">
      <c r="A117" s="35" t="s">
        <v>141</v>
      </c>
      <c r="B117" s="35" t="s">
        <v>26</v>
      </c>
      <c r="C117" s="35" t="s">
        <v>74</v>
      </c>
      <c r="D117" s="35" t="s">
        <v>73</v>
      </c>
      <c r="E117" s="35" t="s">
        <v>76</v>
      </c>
      <c r="F117" s="36">
        <v>1</v>
      </c>
      <c r="G117" s="37">
        <v>5</v>
      </c>
    </row>
    <row r="118" spans="1:7" x14ac:dyDescent="0.25">
      <c r="A118" s="35" t="s">
        <v>141</v>
      </c>
      <c r="B118" s="35" t="s">
        <v>26</v>
      </c>
      <c r="C118" s="35" t="s">
        <v>74</v>
      </c>
      <c r="D118" s="35" t="s">
        <v>73</v>
      </c>
      <c r="E118" s="35" t="s">
        <v>60</v>
      </c>
      <c r="F118" s="36">
        <v>350.6300048828125</v>
      </c>
      <c r="G118" s="37">
        <v>7401.77978515625</v>
      </c>
    </row>
    <row r="119" spans="1:7" x14ac:dyDescent="0.25">
      <c r="A119" s="35" t="s">
        <v>141</v>
      </c>
      <c r="B119" s="35" t="s">
        <v>26</v>
      </c>
      <c r="C119" s="35" t="s">
        <v>74</v>
      </c>
      <c r="D119" s="35" t="s">
        <v>73</v>
      </c>
      <c r="E119" s="35" t="s">
        <v>42</v>
      </c>
      <c r="F119" s="36">
        <v>9405.5398437380791</v>
      </c>
      <c r="G119" s="37">
        <v>169450.75268554687</v>
      </c>
    </row>
    <row r="120" spans="1:7" x14ac:dyDescent="0.25">
      <c r="A120" s="35" t="s">
        <v>141</v>
      </c>
      <c r="B120" s="35" t="s">
        <v>26</v>
      </c>
      <c r="C120" s="35" t="s">
        <v>74</v>
      </c>
      <c r="D120" s="35" t="s">
        <v>73</v>
      </c>
      <c r="E120" s="35" t="s">
        <v>151</v>
      </c>
      <c r="F120" s="36">
        <v>1</v>
      </c>
      <c r="G120" s="37">
        <v>5</v>
      </c>
    </row>
    <row r="121" spans="1:7" x14ac:dyDescent="0.25">
      <c r="A121" s="35" t="s">
        <v>141</v>
      </c>
      <c r="B121" s="35" t="s">
        <v>26</v>
      </c>
      <c r="C121" s="35" t="s">
        <v>74</v>
      </c>
      <c r="D121" s="35" t="s">
        <v>73</v>
      </c>
      <c r="E121" s="35" t="s">
        <v>81</v>
      </c>
      <c r="F121" s="36">
        <v>30697.880625009537</v>
      </c>
      <c r="G121" s="37">
        <v>335811.6640625</v>
      </c>
    </row>
    <row r="122" spans="1:7" x14ac:dyDescent="0.25">
      <c r="A122" s="35" t="s">
        <v>141</v>
      </c>
      <c r="B122" s="35" t="s">
        <v>26</v>
      </c>
      <c r="C122" s="35" t="s">
        <v>74</v>
      </c>
      <c r="D122" s="35" t="s">
        <v>77</v>
      </c>
      <c r="E122" s="35" t="s">
        <v>76</v>
      </c>
      <c r="F122" s="36">
        <v>296403.412109375</v>
      </c>
      <c r="G122" s="37">
        <v>89406.91064453125</v>
      </c>
    </row>
    <row r="123" spans="1:7" x14ac:dyDescent="0.25">
      <c r="A123" s="35" t="s">
        <v>141</v>
      </c>
      <c r="B123" s="35" t="s">
        <v>26</v>
      </c>
      <c r="C123" s="35" t="s">
        <v>74</v>
      </c>
      <c r="D123" s="35" t="s">
        <v>77</v>
      </c>
      <c r="E123" s="35" t="s">
        <v>152</v>
      </c>
      <c r="F123" s="36">
        <v>26165</v>
      </c>
      <c r="G123" s="37">
        <v>811.1099853515625</v>
      </c>
    </row>
    <row r="124" spans="1:7" x14ac:dyDescent="0.25">
      <c r="A124" s="35" t="s">
        <v>141</v>
      </c>
      <c r="B124" s="35" t="s">
        <v>26</v>
      </c>
      <c r="C124" s="35" t="s">
        <v>74</v>
      </c>
      <c r="D124" s="35" t="s">
        <v>77</v>
      </c>
      <c r="E124" s="35" t="s">
        <v>81</v>
      </c>
      <c r="F124" s="36">
        <v>144297.810546875</v>
      </c>
      <c r="G124" s="37">
        <v>98023.598419189453</v>
      </c>
    </row>
    <row r="125" spans="1:7" ht="15.75" thickBot="1" x14ac:dyDescent="0.3">
      <c r="A125" s="35" t="s">
        <v>141</v>
      </c>
      <c r="B125" s="35" t="s">
        <v>26</v>
      </c>
      <c r="C125" s="35" t="s">
        <v>74</v>
      </c>
      <c r="D125" s="35" t="s">
        <v>77</v>
      </c>
      <c r="E125" s="35" t="s">
        <v>72</v>
      </c>
      <c r="F125" s="36">
        <v>221410</v>
      </c>
      <c r="G125" s="37">
        <v>82533.5</v>
      </c>
    </row>
    <row r="126" spans="1:7" ht="15.75" thickBot="1" x14ac:dyDescent="0.3">
      <c r="A126" s="23" t="s">
        <v>141</v>
      </c>
      <c r="B126" s="25"/>
      <c r="C126" s="25"/>
      <c r="D126" s="25"/>
      <c r="E126" s="25"/>
      <c r="F126" s="25">
        <f>SUM(F115:F125)</f>
        <v>737389.20281738043</v>
      </c>
      <c r="G126" s="24">
        <f>SUM(G115:G125)</f>
        <v>1031226.5819396973</v>
      </c>
    </row>
    <row r="127" spans="1:7" ht="16.5" thickBot="1" x14ac:dyDescent="0.3">
      <c r="A127" s="26" t="s">
        <v>0</v>
      </c>
      <c r="B127" s="26"/>
      <c r="C127" s="26"/>
      <c r="D127" s="26"/>
      <c r="E127" s="26"/>
      <c r="F127" s="26">
        <f>SUM(F126,F114,F103,F93,F84,F73,F65,F50,F37,F31,F26,F17)</f>
        <v>6490959.9410728812</v>
      </c>
      <c r="G127" s="27">
        <f>SUM(G126,G114,G103,G93,G84,G73,G65,G50,G37,G31,G26,G17)</f>
        <v>8162445.1768493652</v>
      </c>
    </row>
  </sheetData>
  <sortState ref="A12:H75">
    <sortCondition ref="D12:D75"/>
  </sortState>
  <mergeCells count="5"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zoomScale="80" zoomScaleNormal="80" workbookViewId="0">
      <selection activeCell="I17" sqref="I17"/>
    </sheetView>
  </sheetViews>
  <sheetFormatPr baseColWidth="10" defaultColWidth="24.5703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164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 t="s">
        <v>27</v>
      </c>
      <c r="B12" s="35" t="s">
        <v>70</v>
      </c>
      <c r="C12" s="35" t="s">
        <v>3</v>
      </c>
      <c r="D12" s="35" t="s">
        <v>85</v>
      </c>
      <c r="E12" s="35" t="s">
        <v>30</v>
      </c>
      <c r="F12" s="36">
        <v>236516.169921875</v>
      </c>
      <c r="G12" s="37">
        <v>329561.99609375</v>
      </c>
    </row>
    <row r="13" spans="1:7" x14ac:dyDescent="0.25">
      <c r="A13" s="35" t="s">
        <v>27</v>
      </c>
      <c r="B13" s="35" t="s">
        <v>70</v>
      </c>
      <c r="C13" s="35" t="s">
        <v>3</v>
      </c>
      <c r="D13" s="35" t="s">
        <v>86</v>
      </c>
      <c r="E13" s="35" t="s">
        <v>30</v>
      </c>
      <c r="F13" s="36">
        <v>317.51998901367187</v>
      </c>
      <c r="G13" s="37">
        <v>560</v>
      </c>
    </row>
    <row r="14" spans="1:7" x14ac:dyDescent="0.25">
      <c r="A14" s="35" t="s">
        <v>27</v>
      </c>
      <c r="B14" s="35" t="s">
        <v>2</v>
      </c>
      <c r="C14" s="35" t="s">
        <v>3</v>
      </c>
      <c r="D14" s="35" t="s">
        <v>82</v>
      </c>
      <c r="E14" s="35" t="s">
        <v>34</v>
      </c>
      <c r="F14" s="36">
        <v>5687.64990234375</v>
      </c>
      <c r="G14" s="37">
        <v>15256.16015625</v>
      </c>
    </row>
    <row r="15" spans="1:7" x14ac:dyDescent="0.25">
      <c r="A15" s="35" t="s">
        <v>27</v>
      </c>
      <c r="B15" s="35" t="s">
        <v>26</v>
      </c>
      <c r="C15" s="35" t="s">
        <v>3</v>
      </c>
      <c r="D15" s="35" t="s">
        <v>86</v>
      </c>
      <c r="E15" s="35" t="s">
        <v>30</v>
      </c>
      <c r="F15" s="36">
        <v>133944.419921875</v>
      </c>
      <c r="G15" s="37">
        <v>144967.810546875</v>
      </c>
    </row>
    <row r="16" spans="1:7" ht="15.75" thickBot="1" x14ac:dyDescent="0.3">
      <c r="A16" s="35" t="s">
        <v>27</v>
      </c>
      <c r="B16" s="35" t="s">
        <v>26</v>
      </c>
      <c r="C16" s="35" t="s">
        <v>3</v>
      </c>
      <c r="D16" s="35" t="s">
        <v>83</v>
      </c>
      <c r="E16" s="35" t="s">
        <v>30</v>
      </c>
      <c r="F16" s="36">
        <v>3596.610107421875</v>
      </c>
      <c r="G16" s="37">
        <v>7764.7001953125</v>
      </c>
    </row>
    <row r="17" spans="1:7" ht="15.75" thickBot="1" x14ac:dyDescent="0.3">
      <c r="A17" s="23" t="s">
        <v>27</v>
      </c>
      <c r="B17" s="25"/>
      <c r="C17" s="25"/>
      <c r="D17" s="25"/>
      <c r="E17" s="25"/>
      <c r="F17" s="25">
        <f>SUM(F12:F16)</f>
        <v>380062.3698425293</v>
      </c>
      <c r="G17" s="24">
        <f>SUM(G12:G16)</f>
        <v>498110.6669921875</v>
      </c>
    </row>
    <row r="18" spans="1:7" x14ac:dyDescent="0.25">
      <c r="A18" s="35" t="s">
        <v>50</v>
      </c>
      <c r="B18" s="35" t="s">
        <v>70</v>
      </c>
      <c r="C18" s="35" t="s">
        <v>3</v>
      </c>
      <c r="D18" s="35" t="s">
        <v>85</v>
      </c>
      <c r="E18" s="35" t="s">
        <v>30</v>
      </c>
      <c r="F18" s="36">
        <v>201182.4453125</v>
      </c>
      <c r="G18" s="37">
        <v>199675.796875</v>
      </c>
    </row>
    <row r="19" spans="1:7" x14ac:dyDescent="0.25">
      <c r="A19" s="35" t="s">
        <v>50</v>
      </c>
      <c r="B19" s="35" t="s">
        <v>26</v>
      </c>
      <c r="C19" s="35" t="s">
        <v>3</v>
      </c>
      <c r="D19" s="35" t="s">
        <v>86</v>
      </c>
      <c r="E19" s="35" t="s">
        <v>30</v>
      </c>
      <c r="F19" s="36">
        <v>194905.43179321289</v>
      </c>
      <c r="G19" s="37">
        <v>184909.19921875</v>
      </c>
    </row>
    <row r="20" spans="1:7" x14ac:dyDescent="0.25">
      <c r="A20" s="35" t="s">
        <v>50</v>
      </c>
      <c r="B20" s="35" t="s">
        <v>26</v>
      </c>
      <c r="C20" s="35" t="s">
        <v>3</v>
      </c>
      <c r="D20" s="35" t="s">
        <v>85</v>
      </c>
      <c r="E20" s="35" t="s">
        <v>30</v>
      </c>
      <c r="F20" s="36">
        <v>35245.55859375</v>
      </c>
      <c r="G20" s="37">
        <v>49111.19921875</v>
      </c>
    </row>
    <row r="21" spans="1:7" x14ac:dyDescent="0.25">
      <c r="A21" s="35" t="s">
        <v>50</v>
      </c>
      <c r="B21" s="35" t="s">
        <v>2</v>
      </c>
      <c r="C21" s="35" t="s">
        <v>3</v>
      </c>
      <c r="D21" s="35" t="s">
        <v>82</v>
      </c>
      <c r="E21" s="35" t="s">
        <v>84</v>
      </c>
      <c r="F21" s="36">
        <v>49.439998626708984</v>
      </c>
      <c r="G21" s="37">
        <v>18</v>
      </c>
    </row>
    <row r="22" spans="1:7" x14ac:dyDescent="0.25">
      <c r="A22" s="35" t="s">
        <v>50</v>
      </c>
      <c r="B22" s="35" t="s">
        <v>2</v>
      </c>
      <c r="C22" s="35" t="s">
        <v>3</v>
      </c>
      <c r="D22" s="35" t="s">
        <v>82</v>
      </c>
      <c r="E22" s="35" t="s">
        <v>34</v>
      </c>
      <c r="F22" s="36">
        <v>7035.2900390625</v>
      </c>
      <c r="G22" s="37">
        <v>19539.689453125</v>
      </c>
    </row>
    <row r="23" spans="1:7" x14ac:dyDescent="0.25">
      <c r="A23" s="35" t="s">
        <v>50</v>
      </c>
      <c r="B23" s="35" t="s">
        <v>26</v>
      </c>
      <c r="C23" s="35" t="s">
        <v>3</v>
      </c>
      <c r="D23" s="35" t="s">
        <v>83</v>
      </c>
      <c r="E23" s="35" t="s">
        <v>30</v>
      </c>
      <c r="F23" s="36">
        <v>3758.9599609375</v>
      </c>
      <c r="G23" s="37">
        <v>7683.219970703125</v>
      </c>
    </row>
    <row r="24" spans="1:7" ht="15.75" thickBot="1" x14ac:dyDescent="0.3">
      <c r="A24" s="35" t="s">
        <v>50</v>
      </c>
      <c r="B24" s="35" t="s">
        <v>2</v>
      </c>
      <c r="C24" s="35" t="s">
        <v>3</v>
      </c>
      <c r="D24" s="35" t="s">
        <v>82</v>
      </c>
      <c r="E24" s="35" t="s">
        <v>35</v>
      </c>
      <c r="F24" s="36">
        <v>216.81999206542969</v>
      </c>
      <c r="G24" s="37">
        <v>1159.1900024414062</v>
      </c>
    </row>
    <row r="25" spans="1:7" ht="15.75" thickBot="1" x14ac:dyDescent="0.3">
      <c r="A25" s="23" t="s">
        <v>50</v>
      </c>
      <c r="B25" s="25"/>
      <c r="C25" s="25"/>
      <c r="D25" s="25"/>
      <c r="E25" s="25"/>
      <c r="F25" s="25">
        <f>SUM(F18:F24)</f>
        <v>442393.94569015503</v>
      </c>
      <c r="G25" s="24">
        <f>SUM(G18:G24)</f>
        <v>462096.29473876953</v>
      </c>
    </row>
    <row r="26" spans="1:7" x14ac:dyDescent="0.25">
      <c r="A26" s="35" t="s">
        <v>67</v>
      </c>
      <c r="B26" s="35" t="s">
        <v>2</v>
      </c>
      <c r="C26" s="35" t="s">
        <v>3</v>
      </c>
      <c r="D26" s="35" t="s">
        <v>82</v>
      </c>
      <c r="E26" s="35" t="s">
        <v>30</v>
      </c>
      <c r="F26" s="36">
        <v>45193.21875</v>
      </c>
      <c r="G26" s="37">
        <v>887.54998779296875</v>
      </c>
    </row>
    <row r="27" spans="1:7" ht="15.75" thickBot="1" x14ac:dyDescent="0.3">
      <c r="A27" s="35" t="s">
        <v>67</v>
      </c>
      <c r="B27" s="35" t="s">
        <v>2</v>
      </c>
      <c r="C27" s="35" t="s">
        <v>3</v>
      </c>
      <c r="D27" s="35" t="s">
        <v>82</v>
      </c>
      <c r="E27" s="35" t="s">
        <v>35</v>
      </c>
      <c r="F27" s="36">
        <v>294.82999420166016</v>
      </c>
      <c r="G27" s="37">
        <v>479250.70001220703</v>
      </c>
    </row>
    <row r="28" spans="1:7" ht="15.75" thickBot="1" x14ac:dyDescent="0.3">
      <c r="A28" s="23" t="s">
        <v>67</v>
      </c>
      <c r="B28" s="25"/>
      <c r="C28" s="25"/>
      <c r="D28" s="25"/>
      <c r="E28" s="25"/>
      <c r="F28" s="25">
        <f>SUM(F26:F27)</f>
        <v>45488.04874420166</v>
      </c>
      <c r="G28" s="24">
        <f>SUM(G26:G27)</f>
        <v>480138.25</v>
      </c>
    </row>
    <row r="29" spans="1:7" x14ac:dyDescent="0.25">
      <c r="A29" s="35" t="s">
        <v>57</v>
      </c>
      <c r="B29" s="35" t="s">
        <v>26</v>
      </c>
      <c r="C29" s="35" t="s">
        <v>3</v>
      </c>
      <c r="D29" s="35" t="s">
        <v>85</v>
      </c>
      <c r="E29" s="35" t="s">
        <v>30</v>
      </c>
      <c r="F29" s="36">
        <v>127280.69921875</v>
      </c>
      <c r="G29" s="37">
        <v>164134.79296875</v>
      </c>
    </row>
    <row r="30" spans="1:7" x14ac:dyDescent="0.25">
      <c r="A30" s="35" t="s">
        <v>57</v>
      </c>
      <c r="B30" s="35" t="s">
        <v>70</v>
      </c>
      <c r="C30" s="35" t="s">
        <v>3</v>
      </c>
      <c r="D30" s="35" t="s">
        <v>86</v>
      </c>
      <c r="E30" s="35" t="s">
        <v>30</v>
      </c>
      <c r="F30" s="36">
        <v>369.8900146484375</v>
      </c>
      <c r="G30" s="37">
        <v>700</v>
      </c>
    </row>
    <row r="31" spans="1:7" x14ac:dyDescent="0.25">
      <c r="A31" s="35" t="s">
        <v>57</v>
      </c>
      <c r="B31" s="35" t="s">
        <v>26</v>
      </c>
      <c r="C31" s="35" t="s">
        <v>3</v>
      </c>
      <c r="D31" s="35" t="s">
        <v>86</v>
      </c>
      <c r="E31" s="35" t="s">
        <v>30</v>
      </c>
      <c r="F31" s="36">
        <v>56793.6015625</v>
      </c>
      <c r="G31" s="37">
        <v>56793.6015625</v>
      </c>
    </row>
    <row r="32" spans="1:7" ht="15.75" thickBot="1" x14ac:dyDescent="0.3">
      <c r="A32" s="35" t="s">
        <v>57</v>
      </c>
      <c r="B32" s="35" t="s">
        <v>2</v>
      </c>
      <c r="C32" s="35" t="s">
        <v>3</v>
      </c>
      <c r="D32" s="35" t="s">
        <v>82</v>
      </c>
      <c r="E32" s="35" t="s">
        <v>30</v>
      </c>
      <c r="F32" s="36">
        <v>69649.818359375</v>
      </c>
      <c r="G32" s="37">
        <v>94557.01171875</v>
      </c>
    </row>
    <row r="33" spans="1:7" ht="15.75" thickBot="1" x14ac:dyDescent="0.3">
      <c r="A33" s="23" t="s">
        <v>57</v>
      </c>
      <c r="B33" s="25"/>
      <c r="C33" s="25"/>
      <c r="D33" s="25"/>
      <c r="E33" s="25"/>
      <c r="F33" s="25">
        <f>SUM(F29:F32)</f>
        <v>254094.00915527344</v>
      </c>
      <c r="G33" s="24">
        <f>SUM(G29:G32)</f>
        <v>316185.40625</v>
      </c>
    </row>
    <row r="34" spans="1:7" ht="30" x14ac:dyDescent="0.25">
      <c r="A34" s="35" t="s">
        <v>110</v>
      </c>
      <c r="B34" s="35" t="s">
        <v>2</v>
      </c>
      <c r="C34" s="35" t="s">
        <v>3</v>
      </c>
      <c r="D34" s="35" t="s">
        <v>82</v>
      </c>
      <c r="E34" s="35" t="s">
        <v>112</v>
      </c>
      <c r="F34" s="36">
        <v>181.88999938964844</v>
      </c>
      <c r="G34" s="37">
        <v>807.489990234375</v>
      </c>
    </row>
    <row r="35" spans="1:7" ht="30" x14ac:dyDescent="0.25">
      <c r="A35" s="35" t="s">
        <v>110</v>
      </c>
      <c r="B35" s="35" t="s">
        <v>2</v>
      </c>
      <c r="C35" s="35" t="s">
        <v>3</v>
      </c>
      <c r="D35" s="35" t="s">
        <v>82</v>
      </c>
      <c r="E35" s="35" t="s">
        <v>42</v>
      </c>
      <c r="F35" s="36">
        <v>78.019996643066406</v>
      </c>
      <c r="G35" s="37">
        <v>513.489990234375</v>
      </c>
    </row>
    <row r="36" spans="1:7" x14ac:dyDescent="0.25">
      <c r="A36" s="35" t="s">
        <v>110</v>
      </c>
      <c r="B36" s="35" t="s">
        <v>2</v>
      </c>
      <c r="C36" s="35" t="s">
        <v>3</v>
      </c>
      <c r="D36" s="35" t="s">
        <v>82</v>
      </c>
      <c r="E36" s="35" t="s">
        <v>35</v>
      </c>
      <c r="F36" s="36">
        <v>574.25999450683594</v>
      </c>
      <c r="G36" s="37">
        <v>2063.1300048828125</v>
      </c>
    </row>
    <row r="37" spans="1:7" x14ac:dyDescent="0.25">
      <c r="A37" s="35" t="s">
        <v>110</v>
      </c>
      <c r="B37" s="35" t="s">
        <v>70</v>
      </c>
      <c r="C37" s="35" t="s">
        <v>3</v>
      </c>
      <c r="D37" s="35" t="s">
        <v>82</v>
      </c>
      <c r="E37" s="35" t="s">
        <v>34</v>
      </c>
      <c r="F37" s="36">
        <v>6522</v>
      </c>
      <c r="G37" s="37">
        <v>17530.990234375</v>
      </c>
    </row>
    <row r="38" spans="1:7" x14ac:dyDescent="0.25">
      <c r="A38" s="35" t="s">
        <v>110</v>
      </c>
      <c r="B38" s="35" t="s">
        <v>2</v>
      </c>
      <c r="C38" s="35" t="s">
        <v>3</v>
      </c>
      <c r="D38" s="35" t="s">
        <v>82</v>
      </c>
      <c r="E38" s="35" t="s">
        <v>34</v>
      </c>
      <c r="F38" s="36">
        <v>14009.33984375</v>
      </c>
      <c r="G38" s="37">
        <v>19448.499633789062</v>
      </c>
    </row>
    <row r="39" spans="1:7" x14ac:dyDescent="0.25">
      <c r="A39" s="35" t="s">
        <v>110</v>
      </c>
      <c r="B39" s="35" t="s">
        <v>2</v>
      </c>
      <c r="C39" s="35" t="s">
        <v>3</v>
      </c>
      <c r="D39" s="35" t="s">
        <v>82</v>
      </c>
      <c r="E39" s="35" t="s">
        <v>30</v>
      </c>
      <c r="F39" s="36">
        <v>284967.32421875</v>
      </c>
      <c r="G39" s="37">
        <v>349956.9140625</v>
      </c>
    </row>
    <row r="40" spans="1:7" x14ac:dyDescent="0.25">
      <c r="A40" s="35" t="s">
        <v>110</v>
      </c>
      <c r="B40" s="35" t="s">
        <v>26</v>
      </c>
      <c r="C40" s="35" t="s">
        <v>3</v>
      </c>
      <c r="D40" s="35" t="s">
        <v>85</v>
      </c>
      <c r="E40" s="35" t="s">
        <v>30</v>
      </c>
      <c r="F40" s="36">
        <v>24115.140625</v>
      </c>
      <c r="G40" s="37">
        <v>29661.619140625</v>
      </c>
    </row>
    <row r="41" spans="1:7" ht="15.75" thickBot="1" x14ac:dyDescent="0.3">
      <c r="A41" s="35" t="s">
        <v>110</v>
      </c>
      <c r="B41" s="35" t="s">
        <v>26</v>
      </c>
      <c r="C41" s="35" t="s">
        <v>3</v>
      </c>
      <c r="D41" s="35" t="s">
        <v>86</v>
      </c>
      <c r="E41" s="35" t="s">
        <v>30</v>
      </c>
      <c r="F41" s="36">
        <v>25290.849609375</v>
      </c>
      <c r="G41" s="37">
        <v>28101.75</v>
      </c>
    </row>
    <row r="42" spans="1:7" ht="15.75" thickBot="1" x14ac:dyDescent="0.3">
      <c r="A42" s="23" t="s">
        <v>110</v>
      </c>
      <c r="B42" s="25"/>
      <c r="C42" s="25"/>
      <c r="D42" s="25"/>
      <c r="E42" s="25"/>
      <c r="F42" s="25">
        <f>SUM(F34:F41)</f>
        <v>355738.82428741455</v>
      </c>
      <c r="G42" s="24">
        <f>SUM(G34:G41)</f>
        <v>448083.88305664062</v>
      </c>
    </row>
    <row r="43" spans="1:7" x14ac:dyDescent="0.25">
      <c r="A43" s="35" t="s">
        <v>125</v>
      </c>
      <c r="B43" s="35" t="s">
        <v>26</v>
      </c>
      <c r="C43" s="35" t="s">
        <v>3</v>
      </c>
      <c r="D43" s="35" t="s">
        <v>85</v>
      </c>
      <c r="E43" s="35" t="s">
        <v>30</v>
      </c>
      <c r="F43" s="36">
        <v>48230.2890625</v>
      </c>
      <c r="G43" s="37">
        <v>59718.73828125</v>
      </c>
    </row>
    <row r="44" spans="1:7" x14ac:dyDescent="0.25">
      <c r="A44" s="35" t="s">
        <v>125</v>
      </c>
      <c r="B44" s="35" t="s">
        <v>2</v>
      </c>
      <c r="C44" s="35" t="s">
        <v>3</v>
      </c>
      <c r="D44" s="35" t="s">
        <v>82</v>
      </c>
      <c r="E44" s="35" t="s">
        <v>84</v>
      </c>
      <c r="F44" s="36">
        <v>33.080001831054688</v>
      </c>
      <c r="G44" s="37">
        <v>50</v>
      </c>
    </row>
    <row r="45" spans="1:7" x14ac:dyDescent="0.25">
      <c r="A45" s="35" t="s">
        <v>125</v>
      </c>
      <c r="B45" s="35" t="s">
        <v>2</v>
      </c>
      <c r="C45" s="35" t="s">
        <v>3</v>
      </c>
      <c r="D45" s="35" t="s">
        <v>82</v>
      </c>
      <c r="E45" s="35" t="s">
        <v>30</v>
      </c>
      <c r="F45" s="36">
        <v>456184.8359375</v>
      </c>
      <c r="G45" s="37">
        <v>547666.90625</v>
      </c>
    </row>
    <row r="46" spans="1:7" x14ac:dyDescent="0.25">
      <c r="A46" s="35" t="s">
        <v>125</v>
      </c>
      <c r="B46" s="35" t="s">
        <v>26</v>
      </c>
      <c r="C46" s="35" t="s">
        <v>3</v>
      </c>
      <c r="D46" s="35" t="s">
        <v>86</v>
      </c>
      <c r="E46" s="35" t="s">
        <v>35</v>
      </c>
      <c r="F46" s="36">
        <v>110.22000122070312</v>
      </c>
      <c r="G46" s="37">
        <v>329.260009765625</v>
      </c>
    </row>
    <row r="47" spans="1:7" x14ac:dyDescent="0.25">
      <c r="A47" s="35" t="s">
        <v>125</v>
      </c>
      <c r="B47" s="35" t="s">
        <v>2</v>
      </c>
      <c r="C47" s="35" t="s">
        <v>3</v>
      </c>
      <c r="D47" s="35" t="s">
        <v>82</v>
      </c>
      <c r="E47" s="35" t="s">
        <v>129</v>
      </c>
      <c r="F47" s="36">
        <v>273.39999389648437</v>
      </c>
      <c r="G47" s="37">
        <v>22</v>
      </c>
    </row>
    <row r="48" spans="1:7" ht="15.75" thickBot="1" x14ac:dyDescent="0.3">
      <c r="A48" s="35" t="s">
        <v>125</v>
      </c>
      <c r="B48" s="35" t="s">
        <v>26</v>
      </c>
      <c r="C48" s="35" t="s">
        <v>3</v>
      </c>
      <c r="D48" s="35" t="s">
        <v>86</v>
      </c>
      <c r="E48" s="35" t="s">
        <v>35</v>
      </c>
      <c r="F48" s="36">
        <v>110.22000122070312</v>
      </c>
      <c r="G48" s="37">
        <v>329.260009765625</v>
      </c>
    </row>
    <row r="49" spans="1:7" ht="15.75" thickBot="1" x14ac:dyDescent="0.3">
      <c r="A49" s="23" t="s">
        <v>125</v>
      </c>
      <c r="B49" s="25"/>
      <c r="C49" s="25"/>
      <c r="D49" s="25"/>
      <c r="E49" s="25"/>
      <c r="F49" s="25">
        <f>SUM(F43:F48)</f>
        <v>504942.04499816895</v>
      </c>
      <c r="G49" s="24">
        <f>SUM(G43:G48)</f>
        <v>608116.16455078125</v>
      </c>
    </row>
    <row r="50" spans="1:7" x14ac:dyDescent="0.25">
      <c r="A50" s="35" t="s">
        <v>131</v>
      </c>
      <c r="B50" s="35" t="s">
        <v>70</v>
      </c>
      <c r="C50" s="35" t="s">
        <v>3</v>
      </c>
      <c r="D50" s="35" t="s">
        <v>86</v>
      </c>
      <c r="E50" s="35" t="s">
        <v>35</v>
      </c>
      <c r="F50" s="36">
        <v>110.22000122070312</v>
      </c>
      <c r="G50" s="37">
        <v>329.26998901367187</v>
      </c>
    </row>
    <row r="51" spans="1:7" x14ac:dyDescent="0.25">
      <c r="A51" s="35" t="s">
        <v>131</v>
      </c>
      <c r="B51" s="35" t="s">
        <v>2</v>
      </c>
      <c r="C51" s="35" t="s">
        <v>3</v>
      </c>
      <c r="D51" s="35" t="s">
        <v>82</v>
      </c>
      <c r="E51" s="35" t="s">
        <v>30</v>
      </c>
      <c r="F51" s="36">
        <v>288569.1328125</v>
      </c>
      <c r="G51" s="37">
        <v>343996.5546875</v>
      </c>
    </row>
    <row r="52" spans="1:7" ht="15.75" thickBot="1" x14ac:dyDescent="0.3">
      <c r="A52" s="35" t="s">
        <v>131</v>
      </c>
      <c r="B52" s="35" t="s">
        <v>2</v>
      </c>
      <c r="C52" s="35" t="s">
        <v>3</v>
      </c>
      <c r="D52" s="35" t="s">
        <v>82</v>
      </c>
      <c r="E52" s="35" t="s">
        <v>34</v>
      </c>
      <c r="F52" s="36">
        <v>11277.4599609375</v>
      </c>
      <c r="G52" s="37">
        <v>30654.150390625</v>
      </c>
    </row>
    <row r="53" spans="1:7" ht="15.75" thickBot="1" x14ac:dyDescent="0.3">
      <c r="A53" s="23" t="s">
        <v>131</v>
      </c>
      <c r="B53" s="25"/>
      <c r="C53" s="25"/>
      <c r="D53" s="25"/>
      <c r="E53" s="25"/>
      <c r="F53" s="25">
        <f>SUM(F50:F52)</f>
        <v>299956.8127746582</v>
      </c>
      <c r="G53" s="24">
        <f>SUM(G50:G52)</f>
        <v>374979.97506713867</v>
      </c>
    </row>
    <row r="54" spans="1:7" x14ac:dyDescent="0.25">
      <c r="A54" s="35" t="s">
        <v>133</v>
      </c>
      <c r="B54" s="35" t="s">
        <v>26</v>
      </c>
      <c r="C54" s="35" t="s">
        <v>3</v>
      </c>
      <c r="D54" s="35" t="s">
        <v>83</v>
      </c>
      <c r="E54" s="35" t="s">
        <v>30</v>
      </c>
      <c r="F54" s="36">
        <v>1832.3399658203125</v>
      </c>
      <c r="G54" s="37">
        <v>21819.599609375</v>
      </c>
    </row>
    <row r="55" spans="1:7" x14ac:dyDescent="0.25">
      <c r="A55" s="35" t="s">
        <v>133</v>
      </c>
      <c r="B55" s="35" t="s">
        <v>26</v>
      </c>
      <c r="C55" s="35" t="s">
        <v>3</v>
      </c>
      <c r="D55" s="35" t="s">
        <v>86</v>
      </c>
      <c r="E55" s="35" t="s">
        <v>35</v>
      </c>
      <c r="F55" s="36">
        <v>243</v>
      </c>
      <c r="G55" s="37">
        <v>329.25</v>
      </c>
    </row>
    <row r="56" spans="1:7" x14ac:dyDescent="0.25">
      <c r="A56" s="35" t="s">
        <v>133</v>
      </c>
      <c r="B56" s="35" t="s">
        <v>26</v>
      </c>
      <c r="C56" s="35" t="s">
        <v>3</v>
      </c>
      <c r="D56" s="35" t="s">
        <v>86</v>
      </c>
      <c r="E56" s="35" t="s">
        <v>30</v>
      </c>
      <c r="F56" s="36">
        <v>50799.94140625</v>
      </c>
      <c r="G56" s="37">
        <v>57213.6015625</v>
      </c>
    </row>
    <row r="57" spans="1:7" x14ac:dyDescent="0.25">
      <c r="A57" s="35" t="s">
        <v>133</v>
      </c>
      <c r="B57" s="35" t="s">
        <v>2</v>
      </c>
      <c r="C57" s="35" t="s">
        <v>3</v>
      </c>
      <c r="D57" s="35" t="s">
        <v>82</v>
      </c>
      <c r="E57" s="35" t="s">
        <v>30</v>
      </c>
      <c r="F57" s="36">
        <v>98812</v>
      </c>
      <c r="G57" s="37">
        <v>116511.8828125</v>
      </c>
    </row>
    <row r="58" spans="1:7" x14ac:dyDescent="0.25">
      <c r="A58" s="35" t="s">
        <v>133</v>
      </c>
      <c r="B58" s="35" t="s">
        <v>153</v>
      </c>
      <c r="C58" s="35" t="s">
        <v>3</v>
      </c>
      <c r="D58" s="35" t="s">
        <v>83</v>
      </c>
      <c r="E58" s="35" t="s">
        <v>34</v>
      </c>
      <c r="F58" s="36">
        <v>24.950000762939453</v>
      </c>
      <c r="G58" s="37">
        <v>128.69999694824219</v>
      </c>
    </row>
    <row r="59" spans="1:7" x14ac:dyDescent="0.25">
      <c r="A59" s="35" t="s">
        <v>133</v>
      </c>
      <c r="B59" s="35" t="s">
        <v>153</v>
      </c>
      <c r="C59" s="35" t="s">
        <v>3</v>
      </c>
      <c r="D59" s="35" t="s">
        <v>86</v>
      </c>
      <c r="E59" s="35" t="s">
        <v>34</v>
      </c>
      <c r="F59" s="36">
        <v>18.329999923706055</v>
      </c>
      <c r="G59" s="37">
        <v>60.599998474121094</v>
      </c>
    </row>
    <row r="60" spans="1:7" x14ac:dyDescent="0.25">
      <c r="A60" s="35" t="s">
        <v>133</v>
      </c>
      <c r="B60" s="35" t="s">
        <v>70</v>
      </c>
      <c r="C60" s="35" t="s">
        <v>3</v>
      </c>
      <c r="D60" s="35" t="s">
        <v>82</v>
      </c>
      <c r="E60" s="35" t="s">
        <v>30</v>
      </c>
      <c r="F60" s="36">
        <v>75162.7890625</v>
      </c>
      <c r="G60" s="37">
        <v>88567.109375</v>
      </c>
    </row>
    <row r="61" spans="1:7" x14ac:dyDescent="0.25">
      <c r="A61" s="35" t="s">
        <v>133</v>
      </c>
      <c r="B61" s="35" t="s">
        <v>70</v>
      </c>
      <c r="C61" s="35" t="s">
        <v>3</v>
      </c>
      <c r="D61" s="35" t="s">
        <v>82</v>
      </c>
      <c r="E61" s="35" t="s">
        <v>34</v>
      </c>
      <c r="F61" s="36">
        <v>5332.39013671875</v>
      </c>
      <c r="G61" s="37">
        <v>14476.5703125</v>
      </c>
    </row>
    <row r="62" spans="1:7" x14ac:dyDescent="0.25">
      <c r="A62" s="35" t="s">
        <v>133</v>
      </c>
      <c r="B62" s="35" t="s">
        <v>70</v>
      </c>
      <c r="C62" s="35" t="s">
        <v>3</v>
      </c>
      <c r="D62" s="35" t="s">
        <v>95</v>
      </c>
      <c r="E62" s="35" t="s">
        <v>34</v>
      </c>
      <c r="F62" s="36">
        <v>114.30999755859375</v>
      </c>
      <c r="G62" s="37">
        <v>504</v>
      </c>
    </row>
    <row r="63" spans="1:7" x14ac:dyDescent="0.25">
      <c r="A63" s="35" t="s">
        <v>133</v>
      </c>
      <c r="B63" s="35" t="s">
        <v>70</v>
      </c>
      <c r="C63" s="35" t="s">
        <v>3</v>
      </c>
      <c r="D63" s="35" t="s">
        <v>86</v>
      </c>
      <c r="E63" s="35" t="s">
        <v>34</v>
      </c>
      <c r="F63" s="36">
        <v>4503.669921875</v>
      </c>
      <c r="G63" s="37">
        <v>11715.990234375</v>
      </c>
    </row>
    <row r="64" spans="1:7" x14ac:dyDescent="0.25">
      <c r="A64" s="35" t="s">
        <v>133</v>
      </c>
      <c r="B64" s="35" t="s">
        <v>70</v>
      </c>
      <c r="C64" s="35" t="s">
        <v>3</v>
      </c>
      <c r="D64" s="35" t="s">
        <v>85</v>
      </c>
      <c r="E64" s="35" t="s">
        <v>30</v>
      </c>
      <c r="F64" s="36">
        <v>336047.748046875</v>
      </c>
      <c r="G64" s="37">
        <v>51678</v>
      </c>
    </row>
    <row r="65" spans="1:7" ht="15.75" thickBot="1" x14ac:dyDescent="0.3">
      <c r="A65" s="20" t="s">
        <v>133</v>
      </c>
      <c r="B65" s="22"/>
      <c r="C65" s="22"/>
      <c r="D65" s="22"/>
      <c r="E65" s="22"/>
      <c r="F65" s="22">
        <f>SUM(F54:F64)</f>
        <v>572891.4685382843</v>
      </c>
      <c r="G65" s="21">
        <f>SUM(G54:G64)</f>
        <v>363005.30390167236</v>
      </c>
    </row>
    <row r="66" spans="1:7" x14ac:dyDescent="0.25">
      <c r="A66" s="35" t="s">
        <v>134</v>
      </c>
      <c r="B66" s="35" t="s">
        <v>26</v>
      </c>
      <c r="C66" s="35" t="s">
        <v>3</v>
      </c>
      <c r="D66" s="35" t="s">
        <v>86</v>
      </c>
      <c r="E66" s="35" t="s">
        <v>30</v>
      </c>
      <c r="F66" s="36">
        <v>124177.98828125</v>
      </c>
      <c r="G66" s="37">
        <v>170380.8046875</v>
      </c>
    </row>
    <row r="67" spans="1:7" x14ac:dyDescent="0.25">
      <c r="A67" s="35" t="s">
        <v>134</v>
      </c>
      <c r="B67" s="35" t="s">
        <v>26</v>
      </c>
      <c r="C67" s="35" t="s">
        <v>3</v>
      </c>
      <c r="D67" s="35" t="s">
        <v>85</v>
      </c>
      <c r="E67" s="35" t="s">
        <v>30</v>
      </c>
      <c r="F67" s="36">
        <v>21877.0703125</v>
      </c>
      <c r="G67" s="37">
        <v>59716.80078125</v>
      </c>
    </row>
    <row r="68" spans="1:7" x14ac:dyDescent="0.25">
      <c r="A68" s="35" t="s">
        <v>134</v>
      </c>
      <c r="B68" s="35" t="s">
        <v>118</v>
      </c>
      <c r="C68" s="35" t="s">
        <v>3</v>
      </c>
      <c r="D68" s="35" t="s">
        <v>86</v>
      </c>
      <c r="E68" s="35" t="s">
        <v>35</v>
      </c>
      <c r="F68" s="36">
        <v>73.480003356933594</v>
      </c>
      <c r="G68" s="37">
        <v>144.5</v>
      </c>
    </row>
    <row r="69" spans="1:7" x14ac:dyDescent="0.25">
      <c r="A69" s="35" t="s">
        <v>134</v>
      </c>
      <c r="B69" s="35" t="s">
        <v>70</v>
      </c>
      <c r="C69" s="35" t="s">
        <v>3</v>
      </c>
      <c r="D69" s="35" t="s">
        <v>86</v>
      </c>
      <c r="E69" s="35" t="s">
        <v>35</v>
      </c>
      <c r="F69" s="36">
        <v>183.71000671386719</v>
      </c>
      <c r="G69" s="37">
        <v>548.780029296875</v>
      </c>
    </row>
    <row r="70" spans="1:7" x14ac:dyDescent="0.25">
      <c r="A70" s="35" t="s">
        <v>134</v>
      </c>
      <c r="B70" s="35" t="s">
        <v>70</v>
      </c>
      <c r="C70" s="35" t="s">
        <v>3</v>
      </c>
      <c r="D70" s="35" t="s">
        <v>85</v>
      </c>
      <c r="E70" s="35" t="s">
        <v>35</v>
      </c>
      <c r="F70" s="36">
        <v>13.930000305175781</v>
      </c>
      <c r="G70" s="37">
        <v>33.650001525878906</v>
      </c>
    </row>
    <row r="71" spans="1:7" x14ac:dyDescent="0.25">
      <c r="A71" s="35" t="s">
        <v>134</v>
      </c>
      <c r="B71" s="35" t="s">
        <v>70</v>
      </c>
      <c r="C71" s="35" t="s">
        <v>3</v>
      </c>
      <c r="D71" s="35" t="s">
        <v>85</v>
      </c>
      <c r="E71" s="35" t="s">
        <v>30</v>
      </c>
      <c r="F71" s="36">
        <v>94606.5078125</v>
      </c>
      <c r="G71" s="37">
        <v>117136.80078125</v>
      </c>
    </row>
    <row r="72" spans="1:7" ht="15.75" thickBot="1" x14ac:dyDescent="0.3">
      <c r="A72" s="20" t="s">
        <v>134</v>
      </c>
      <c r="B72" s="22"/>
      <c r="C72" s="22"/>
      <c r="D72" s="22"/>
      <c r="E72" s="22"/>
      <c r="F72" s="22">
        <f>SUM(F66:F71)</f>
        <v>240932.68641662598</v>
      </c>
      <c r="G72" s="21">
        <f>SUM(G66:G71)</f>
        <v>347961.33628082275</v>
      </c>
    </row>
    <row r="73" spans="1:7" x14ac:dyDescent="0.25">
      <c r="A73" s="35" t="s">
        <v>137</v>
      </c>
      <c r="B73" s="35" t="s">
        <v>26</v>
      </c>
      <c r="C73" s="35" t="s">
        <v>3</v>
      </c>
      <c r="D73" s="35" t="s">
        <v>83</v>
      </c>
      <c r="E73" s="35" t="s">
        <v>30</v>
      </c>
      <c r="F73" s="36">
        <v>766.58001708984375</v>
      </c>
      <c r="G73" s="37">
        <v>3308.590087890625</v>
      </c>
    </row>
    <row r="74" spans="1:7" x14ac:dyDescent="0.25">
      <c r="A74" s="35" t="s">
        <v>137</v>
      </c>
      <c r="B74" s="35" t="s">
        <v>26</v>
      </c>
      <c r="C74" s="35" t="s">
        <v>3</v>
      </c>
      <c r="D74" s="35" t="s">
        <v>86</v>
      </c>
      <c r="E74" s="35" t="s">
        <v>35</v>
      </c>
      <c r="F74" s="36">
        <v>73.480003356933594</v>
      </c>
      <c r="G74" s="37">
        <v>219.50999450683594</v>
      </c>
    </row>
    <row r="75" spans="1:7" x14ac:dyDescent="0.25">
      <c r="A75" s="35" t="s">
        <v>137</v>
      </c>
      <c r="B75" s="35" t="s">
        <v>26</v>
      </c>
      <c r="C75" s="35" t="s">
        <v>3</v>
      </c>
      <c r="D75" s="35" t="s">
        <v>86</v>
      </c>
      <c r="E75" s="35" t="s">
        <v>30</v>
      </c>
      <c r="F75" s="36">
        <v>218520.419921875</v>
      </c>
      <c r="G75" s="37">
        <v>245762.396484375</v>
      </c>
    </row>
    <row r="76" spans="1:7" x14ac:dyDescent="0.25">
      <c r="A76" s="35" t="s">
        <v>137</v>
      </c>
      <c r="B76" s="35" t="s">
        <v>26</v>
      </c>
      <c r="C76" s="35" t="s">
        <v>3</v>
      </c>
      <c r="D76" s="35" t="s">
        <v>85</v>
      </c>
      <c r="E76" s="35" t="s">
        <v>30</v>
      </c>
      <c r="F76" s="36">
        <v>24115.380859375</v>
      </c>
      <c r="G76" s="37">
        <v>29858.400390625</v>
      </c>
    </row>
    <row r="77" spans="1:7" x14ac:dyDescent="0.25">
      <c r="A77" s="35" t="s">
        <v>137</v>
      </c>
      <c r="B77" s="35" t="s">
        <v>2</v>
      </c>
      <c r="C77" s="35" t="s">
        <v>3</v>
      </c>
      <c r="D77" s="35" t="s">
        <v>82</v>
      </c>
      <c r="E77" s="35" t="s">
        <v>35</v>
      </c>
      <c r="F77" s="36">
        <v>411.71000671386719</v>
      </c>
      <c r="G77" s="37">
        <v>1082.1300048828125</v>
      </c>
    </row>
    <row r="78" spans="1:7" x14ac:dyDescent="0.25">
      <c r="A78" s="35" t="s">
        <v>137</v>
      </c>
      <c r="B78" s="35" t="s">
        <v>2</v>
      </c>
      <c r="C78" s="35" t="s">
        <v>3</v>
      </c>
      <c r="D78" s="35" t="s">
        <v>82</v>
      </c>
      <c r="E78" s="35" t="s">
        <v>84</v>
      </c>
      <c r="F78" s="36">
        <v>175.36000061035156</v>
      </c>
      <c r="G78" s="37">
        <v>25</v>
      </c>
    </row>
    <row r="79" spans="1:7" x14ac:dyDescent="0.25">
      <c r="A79" s="35" t="s">
        <v>137</v>
      </c>
      <c r="B79" s="35" t="s">
        <v>2</v>
      </c>
      <c r="C79" s="35" t="s">
        <v>3</v>
      </c>
      <c r="D79" s="35" t="s">
        <v>82</v>
      </c>
      <c r="E79" s="35" t="s">
        <v>30</v>
      </c>
      <c r="F79" s="36">
        <v>49405.98828125</v>
      </c>
      <c r="G79" s="37">
        <v>58255.9296875</v>
      </c>
    </row>
    <row r="80" spans="1:7" x14ac:dyDescent="0.25">
      <c r="A80" s="35" t="s">
        <v>137</v>
      </c>
      <c r="B80" s="35" t="s">
        <v>70</v>
      </c>
      <c r="C80" s="35" t="s">
        <v>3</v>
      </c>
      <c r="D80" s="35" t="s">
        <v>85</v>
      </c>
      <c r="E80" s="35" t="s">
        <v>30</v>
      </c>
      <c r="F80" s="36">
        <v>165923.701171875</v>
      </c>
      <c r="G80" s="37">
        <v>205563.603515625</v>
      </c>
    </row>
    <row r="81" spans="1:7" ht="15.75" thickBot="1" x14ac:dyDescent="0.3">
      <c r="A81" s="20" t="s">
        <v>137</v>
      </c>
      <c r="B81" s="22"/>
      <c r="C81" s="22"/>
      <c r="D81" s="22"/>
      <c r="E81" s="22"/>
      <c r="F81" s="22">
        <f>SUM(F73:F80)</f>
        <v>459392.620262146</v>
      </c>
      <c r="G81" s="21">
        <f>SUM(G73:G80)</f>
        <v>544075.56016540527</v>
      </c>
    </row>
    <row r="82" spans="1:7" x14ac:dyDescent="0.25">
      <c r="A82" s="35" t="s">
        <v>140</v>
      </c>
      <c r="B82" s="35" t="s">
        <v>26</v>
      </c>
      <c r="C82" s="35" t="s">
        <v>3</v>
      </c>
      <c r="D82" s="35" t="s">
        <v>83</v>
      </c>
      <c r="E82" s="35" t="s">
        <v>30</v>
      </c>
      <c r="F82" s="36">
        <v>2923.4300537109375</v>
      </c>
      <c r="G82" s="37">
        <v>4667.81005859375</v>
      </c>
    </row>
    <row r="83" spans="1:7" x14ac:dyDescent="0.25">
      <c r="A83" s="35" t="s">
        <v>140</v>
      </c>
      <c r="B83" s="35" t="s">
        <v>26</v>
      </c>
      <c r="C83" s="35" t="s">
        <v>3</v>
      </c>
      <c r="D83" s="35" t="s">
        <v>86</v>
      </c>
      <c r="E83" s="35" t="s">
        <v>30</v>
      </c>
      <c r="F83" s="36">
        <v>70749.578125</v>
      </c>
      <c r="G83" s="37">
        <v>79554.400390625</v>
      </c>
    </row>
    <row r="84" spans="1:7" x14ac:dyDescent="0.25">
      <c r="A84" s="35" t="s">
        <v>140</v>
      </c>
      <c r="B84" s="35" t="s">
        <v>26</v>
      </c>
      <c r="C84" s="35" t="s">
        <v>3</v>
      </c>
      <c r="D84" s="35" t="s">
        <v>85</v>
      </c>
      <c r="E84" s="35" t="s">
        <v>30</v>
      </c>
      <c r="F84" s="36">
        <v>96460.900390625</v>
      </c>
      <c r="G84" s="37">
        <v>119435.5390625</v>
      </c>
    </row>
    <row r="85" spans="1:7" x14ac:dyDescent="0.25">
      <c r="A85" s="35" t="s">
        <v>140</v>
      </c>
      <c r="B85" s="35" t="s">
        <v>2</v>
      </c>
      <c r="C85" s="35" t="s">
        <v>3</v>
      </c>
      <c r="D85" s="35" t="s">
        <v>82</v>
      </c>
      <c r="E85" s="35" t="s">
        <v>35</v>
      </c>
      <c r="F85" s="36">
        <v>631.39999389648437</v>
      </c>
      <c r="G85" s="37">
        <v>1665.6669921875</v>
      </c>
    </row>
    <row r="86" spans="1:7" x14ac:dyDescent="0.25">
      <c r="A86" s="35" t="s">
        <v>140</v>
      </c>
      <c r="B86" s="35" t="s">
        <v>2</v>
      </c>
      <c r="C86" s="35" t="s">
        <v>3</v>
      </c>
      <c r="D86" s="35" t="s">
        <v>82</v>
      </c>
      <c r="E86" s="35" t="s">
        <v>30</v>
      </c>
      <c r="F86" s="36">
        <v>49405.98828125</v>
      </c>
      <c r="G86" s="37">
        <v>58255.9296875</v>
      </c>
    </row>
    <row r="87" spans="1:7" x14ac:dyDescent="0.25">
      <c r="A87" s="35" t="s">
        <v>140</v>
      </c>
      <c r="B87" s="35" t="s">
        <v>70</v>
      </c>
      <c r="C87" s="35" t="s">
        <v>3</v>
      </c>
      <c r="D87" s="35" t="s">
        <v>85</v>
      </c>
      <c r="E87" s="35" t="s">
        <v>30</v>
      </c>
      <c r="F87" s="36">
        <v>48230.76953125</v>
      </c>
      <c r="G87" s="37">
        <v>59716.80078125</v>
      </c>
    </row>
    <row r="88" spans="1:7" ht="15.75" thickBot="1" x14ac:dyDescent="0.3">
      <c r="A88" s="20" t="s">
        <v>140</v>
      </c>
      <c r="B88" s="22"/>
      <c r="C88" s="22"/>
      <c r="D88" s="22"/>
      <c r="E88" s="22"/>
      <c r="F88" s="22">
        <f>SUM(F82:F87)</f>
        <v>268402.06637573242</v>
      </c>
      <c r="G88" s="21">
        <f>SUM(G82:G87)</f>
        <v>323296.14697265625</v>
      </c>
    </row>
    <row r="89" spans="1:7" x14ac:dyDescent="0.25">
      <c r="A89" s="35" t="s">
        <v>141</v>
      </c>
      <c r="B89" s="35" t="s">
        <v>26</v>
      </c>
      <c r="C89" s="35" t="s">
        <v>3</v>
      </c>
      <c r="D89" s="35" t="s">
        <v>83</v>
      </c>
      <c r="E89" s="35" t="s">
        <v>30</v>
      </c>
      <c r="F89" s="36">
        <v>3155.679931640625</v>
      </c>
      <c r="G89" s="37">
        <v>10001.170166015625</v>
      </c>
    </row>
    <row r="90" spans="1:7" x14ac:dyDescent="0.25">
      <c r="A90" s="35" t="s">
        <v>141</v>
      </c>
      <c r="B90" s="35" t="s">
        <v>26</v>
      </c>
      <c r="C90" s="35" t="s">
        <v>3</v>
      </c>
      <c r="D90" s="35" t="s">
        <v>86</v>
      </c>
      <c r="E90" s="35" t="s">
        <v>35</v>
      </c>
      <c r="F90" s="36">
        <v>36.740001678466797</v>
      </c>
      <c r="G90" s="37">
        <v>109.76000213623047</v>
      </c>
    </row>
    <row r="91" spans="1:7" x14ac:dyDescent="0.25">
      <c r="A91" s="35" t="s">
        <v>141</v>
      </c>
      <c r="B91" s="35" t="s">
        <v>26</v>
      </c>
      <c r="C91" s="35" t="s">
        <v>3</v>
      </c>
      <c r="D91" s="35" t="s">
        <v>86</v>
      </c>
      <c r="E91" s="35" t="s">
        <v>30</v>
      </c>
      <c r="F91" s="36">
        <v>106648.51025390625</v>
      </c>
      <c r="G91" s="37">
        <v>175050.40234375</v>
      </c>
    </row>
    <row r="92" spans="1:7" x14ac:dyDescent="0.25">
      <c r="A92" s="35" t="s">
        <v>141</v>
      </c>
      <c r="B92" s="35" t="s">
        <v>26</v>
      </c>
      <c r="C92" s="35" t="s">
        <v>3</v>
      </c>
      <c r="D92" s="35" t="s">
        <v>86</v>
      </c>
      <c r="E92" s="35" t="s">
        <v>34</v>
      </c>
      <c r="F92" s="36">
        <v>3809.489990234375</v>
      </c>
      <c r="G92" s="37">
        <v>9910.1103515625</v>
      </c>
    </row>
    <row r="93" spans="1:7" x14ac:dyDescent="0.25">
      <c r="A93" s="35" t="s">
        <v>141</v>
      </c>
      <c r="B93" s="35" t="s">
        <v>26</v>
      </c>
      <c r="C93" s="35" t="s">
        <v>3</v>
      </c>
      <c r="D93" s="35" t="s">
        <v>85</v>
      </c>
      <c r="E93" s="35" t="s">
        <v>30</v>
      </c>
      <c r="F93" s="36">
        <v>183791.6171875</v>
      </c>
      <c r="G93" s="37">
        <v>276794.40234375</v>
      </c>
    </row>
    <row r="94" spans="1:7" x14ac:dyDescent="0.25">
      <c r="A94" s="35" t="s">
        <v>141</v>
      </c>
      <c r="B94" s="35" t="s">
        <v>2</v>
      </c>
      <c r="C94" s="35" t="s">
        <v>3</v>
      </c>
      <c r="D94" s="35" t="s">
        <v>82</v>
      </c>
      <c r="E94" s="35" t="s">
        <v>35</v>
      </c>
      <c r="F94" s="36">
        <v>660.7400016784668</v>
      </c>
      <c r="G94" s="37">
        <v>1193.7799987792969</v>
      </c>
    </row>
    <row r="95" spans="1:7" x14ac:dyDescent="0.25">
      <c r="A95" s="35" t="s">
        <v>141</v>
      </c>
      <c r="B95" s="35" t="s">
        <v>118</v>
      </c>
      <c r="C95" s="35" t="s">
        <v>3</v>
      </c>
      <c r="D95" s="35" t="s">
        <v>86</v>
      </c>
      <c r="E95" s="35" t="s">
        <v>35</v>
      </c>
      <c r="F95" s="36">
        <v>146.96000671386719</v>
      </c>
      <c r="G95" s="37">
        <v>147.5</v>
      </c>
    </row>
    <row r="96" spans="1:7" x14ac:dyDescent="0.25">
      <c r="A96" s="35" t="s">
        <v>141</v>
      </c>
      <c r="B96" s="35" t="s">
        <v>70</v>
      </c>
      <c r="C96" s="35" t="s">
        <v>3</v>
      </c>
      <c r="D96" s="35" t="s">
        <v>86</v>
      </c>
      <c r="E96" s="35" t="s">
        <v>34</v>
      </c>
      <c r="F96" s="36">
        <v>4438.0698795318604</v>
      </c>
      <c r="G96" s="37">
        <v>11990.639877319336</v>
      </c>
    </row>
    <row r="97" spans="1:7" ht="15.75" thickBot="1" x14ac:dyDescent="0.3">
      <c r="A97" s="20" t="s">
        <v>141</v>
      </c>
      <c r="B97" s="22"/>
      <c r="C97" s="22"/>
      <c r="D97" s="22"/>
      <c r="E97" s="22"/>
      <c r="F97" s="22">
        <f>SUM(F89:F96)</f>
        <v>302687.80725288391</v>
      </c>
      <c r="G97" s="21">
        <f>SUM(G89:G96)</f>
        <v>485197.76508331299</v>
      </c>
    </row>
    <row r="98" spans="1:7" ht="16.5" thickBot="1" x14ac:dyDescent="0.3">
      <c r="A98" s="18" t="s">
        <v>0</v>
      </c>
      <c r="B98" s="18"/>
      <c r="C98" s="18"/>
      <c r="D98" s="18"/>
      <c r="E98" s="18"/>
      <c r="F98" s="18">
        <f>SUM(F97,F88,F81,F72,F65,F53,F49,F42,F33,F28,F25,F17)</f>
        <v>4126982.7043380737</v>
      </c>
      <c r="G98" s="31">
        <f>SUM(G97,G88,G81,G72,G65,G53,G49,G42,G33,G28,G25,G17)</f>
        <v>5251246.7530593872</v>
      </c>
    </row>
  </sheetData>
  <sortState ref="A12:H22">
    <sortCondition ref="D12:D22"/>
  </sortState>
  <mergeCells count="5">
    <mergeCell ref="A6:G6"/>
    <mergeCell ref="A7:G7"/>
    <mergeCell ref="A8:G8"/>
    <mergeCell ref="A9:G9"/>
    <mergeCell ref="A10:G10"/>
  </mergeCells>
  <printOptions horizontalCentered="1"/>
  <pageMargins left="0.43" right="0.56000000000000005" top="0.75" bottom="0.75" header="0.3" footer="0.3"/>
  <pageSetup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zoomScale="60" zoomScaleNormal="60" workbookViewId="0">
      <selection activeCell="A10" sqref="A10:G10"/>
    </sheetView>
  </sheetViews>
  <sheetFormatPr baseColWidth="10" defaultColWidth="37.42578125" defaultRowHeight="15" x14ac:dyDescent="0.25"/>
  <cols>
    <col min="1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2.7109375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163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19</v>
      </c>
      <c r="F11" s="5" t="s">
        <v>7</v>
      </c>
      <c r="G11" s="4" t="s">
        <v>8</v>
      </c>
    </row>
    <row r="12" spans="1:7" x14ac:dyDescent="0.25">
      <c r="A12" s="35" t="s">
        <v>27</v>
      </c>
      <c r="B12" s="35" t="s">
        <v>2</v>
      </c>
      <c r="C12" s="35" t="s">
        <v>88</v>
      </c>
      <c r="D12" s="35" t="s">
        <v>100</v>
      </c>
      <c r="E12" s="35" t="s">
        <v>30</v>
      </c>
      <c r="F12" s="36">
        <v>391.20001220703125</v>
      </c>
      <c r="G12" s="37">
        <v>5160.89990234375</v>
      </c>
    </row>
    <row r="13" spans="1:7" x14ac:dyDescent="0.25">
      <c r="A13" s="35" t="s">
        <v>27</v>
      </c>
      <c r="B13" s="35" t="s">
        <v>2</v>
      </c>
      <c r="C13" s="35" t="s">
        <v>88</v>
      </c>
      <c r="D13" s="35" t="s">
        <v>95</v>
      </c>
      <c r="E13" s="35" t="s">
        <v>30</v>
      </c>
      <c r="F13" s="36">
        <v>2100.2899780273437</v>
      </c>
      <c r="G13" s="37">
        <v>8969.65966796875</v>
      </c>
    </row>
    <row r="14" spans="1:7" x14ac:dyDescent="0.25">
      <c r="A14" s="35" t="s">
        <v>27</v>
      </c>
      <c r="B14" s="35" t="s">
        <v>2</v>
      </c>
      <c r="C14" s="35" t="s">
        <v>88</v>
      </c>
      <c r="D14" s="35" t="s">
        <v>97</v>
      </c>
      <c r="E14" s="35" t="s">
        <v>96</v>
      </c>
      <c r="F14" s="36">
        <v>9886.6796875</v>
      </c>
      <c r="G14" s="37">
        <v>13206.2197265625</v>
      </c>
    </row>
    <row r="15" spans="1:7" x14ac:dyDescent="0.25">
      <c r="A15" s="35" t="s">
        <v>27</v>
      </c>
      <c r="B15" s="35" t="s">
        <v>2</v>
      </c>
      <c r="C15" s="35" t="s">
        <v>88</v>
      </c>
      <c r="D15" s="35" t="s">
        <v>97</v>
      </c>
      <c r="E15" s="35" t="s">
        <v>99</v>
      </c>
      <c r="F15" s="36">
        <v>1.3600000143051147</v>
      </c>
      <c r="G15" s="37">
        <v>0</v>
      </c>
    </row>
    <row r="16" spans="1:7" x14ac:dyDescent="0.25">
      <c r="A16" s="35" t="s">
        <v>27</v>
      </c>
      <c r="B16" s="35" t="s">
        <v>2</v>
      </c>
      <c r="C16" s="35" t="s">
        <v>88</v>
      </c>
      <c r="D16" s="35" t="s">
        <v>87</v>
      </c>
      <c r="E16" s="35" t="s">
        <v>30</v>
      </c>
      <c r="F16" s="36">
        <v>31897.80078125</v>
      </c>
      <c r="G16" s="37">
        <v>77650.19921875</v>
      </c>
    </row>
    <row r="17" spans="1:7" x14ac:dyDescent="0.25">
      <c r="A17" s="35" t="s">
        <v>27</v>
      </c>
      <c r="B17" s="35" t="s">
        <v>2</v>
      </c>
      <c r="C17" s="35" t="s">
        <v>88</v>
      </c>
      <c r="D17" s="35" t="s">
        <v>89</v>
      </c>
      <c r="E17" s="35" t="s">
        <v>96</v>
      </c>
      <c r="F17" s="36">
        <v>290</v>
      </c>
      <c r="G17" s="37">
        <v>852</v>
      </c>
    </row>
    <row r="18" spans="1:7" x14ac:dyDescent="0.25">
      <c r="A18" s="35" t="s">
        <v>27</v>
      </c>
      <c r="B18" s="35" t="s">
        <v>2</v>
      </c>
      <c r="C18" s="35" t="s">
        <v>88</v>
      </c>
      <c r="D18" s="35" t="s">
        <v>87</v>
      </c>
      <c r="E18" s="35" t="s">
        <v>30</v>
      </c>
      <c r="F18" s="36">
        <v>759000.8125</v>
      </c>
      <c r="G18" s="37">
        <v>1753550.78125</v>
      </c>
    </row>
    <row r="19" spans="1:7" x14ac:dyDescent="0.25">
      <c r="A19" s="35" t="s">
        <v>27</v>
      </c>
      <c r="B19" s="35" t="s">
        <v>2</v>
      </c>
      <c r="C19" s="35" t="s">
        <v>88</v>
      </c>
      <c r="D19" s="35" t="s">
        <v>93</v>
      </c>
      <c r="E19" s="35" t="s">
        <v>30</v>
      </c>
      <c r="F19" s="36">
        <v>60000</v>
      </c>
      <c r="G19" s="37">
        <v>132000</v>
      </c>
    </row>
    <row r="20" spans="1:7" x14ac:dyDescent="0.25">
      <c r="A20" s="35" t="s">
        <v>27</v>
      </c>
      <c r="B20" s="35" t="s">
        <v>2</v>
      </c>
      <c r="C20" s="35" t="s">
        <v>88</v>
      </c>
      <c r="D20" s="35" t="s">
        <v>87</v>
      </c>
      <c r="E20" s="35" t="s">
        <v>30</v>
      </c>
      <c r="F20" s="36">
        <v>119923.203125</v>
      </c>
      <c r="G20" s="37">
        <v>281658.1015625</v>
      </c>
    </row>
    <row r="21" spans="1:7" x14ac:dyDescent="0.25">
      <c r="A21" s="35" t="s">
        <v>27</v>
      </c>
      <c r="B21" s="35" t="s">
        <v>2</v>
      </c>
      <c r="C21" s="35" t="s">
        <v>88</v>
      </c>
      <c r="D21" s="35" t="s">
        <v>94</v>
      </c>
      <c r="E21" s="35" t="s">
        <v>37</v>
      </c>
      <c r="F21" s="36">
        <v>13617.740234375</v>
      </c>
      <c r="G21" s="37">
        <v>48141.8203125</v>
      </c>
    </row>
    <row r="22" spans="1:7" x14ac:dyDescent="0.25">
      <c r="A22" s="35" t="s">
        <v>27</v>
      </c>
      <c r="B22" s="35" t="s">
        <v>2</v>
      </c>
      <c r="C22" s="35" t="s">
        <v>88</v>
      </c>
      <c r="D22" s="35" t="s">
        <v>91</v>
      </c>
      <c r="E22" s="35" t="s">
        <v>90</v>
      </c>
      <c r="F22" s="36">
        <v>22553.2802734375</v>
      </c>
      <c r="G22" s="37">
        <v>88041.21875</v>
      </c>
    </row>
    <row r="23" spans="1:7" x14ac:dyDescent="0.25">
      <c r="A23" s="35" t="s">
        <v>27</v>
      </c>
      <c r="B23" s="35" t="s">
        <v>2</v>
      </c>
      <c r="C23" s="35" t="s">
        <v>88</v>
      </c>
      <c r="D23" s="35" t="s">
        <v>91</v>
      </c>
      <c r="E23" s="35" t="s">
        <v>45</v>
      </c>
      <c r="F23" s="36">
        <v>61469.599609375</v>
      </c>
      <c r="G23" s="37">
        <v>170228.87109375</v>
      </c>
    </row>
    <row r="24" spans="1:7" x14ac:dyDescent="0.25">
      <c r="A24" s="35" t="s">
        <v>27</v>
      </c>
      <c r="B24" s="35" t="s">
        <v>2</v>
      </c>
      <c r="C24" s="35" t="s">
        <v>88</v>
      </c>
      <c r="D24" s="35" t="s">
        <v>89</v>
      </c>
      <c r="E24" s="35" t="s">
        <v>90</v>
      </c>
      <c r="F24" s="36">
        <v>13284</v>
      </c>
      <c r="G24" s="37">
        <v>13284</v>
      </c>
    </row>
    <row r="25" spans="1:7" x14ac:dyDescent="0.25">
      <c r="A25" s="35" t="s">
        <v>27</v>
      </c>
      <c r="B25" s="35" t="s">
        <v>2</v>
      </c>
      <c r="C25" s="35" t="s">
        <v>88</v>
      </c>
      <c r="D25" s="35" t="s">
        <v>89</v>
      </c>
      <c r="E25" s="35" t="s">
        <v>45</v>
      </c>
      <c r="F25" s="36">
        <v>39081.599609375</v>
      </c>
      <c r="G25" s="37">
        <v>109734.9609375</v>
      </c>
    </row>
    <row r="26" spans="1:7" x14ac:dyDescent="0.25">
      <c r="A26" s="35" t="s">
        <v>27</v>
      </c>
      <c r="B26" s="35" t="s">
        <v>2</v>
      </c>
      <c r="C26" s="35" t="s">
        <v>88</v>
      </c>
      <c r="D26" s="35" t="s">
        <v>87</v>
      </c>
      <c r="E26" s="35" t="s">
        <v>37</v>
      </c>
      <c r="F26" s="36">
        <v>12739.9697265625</v>
      </c>
      <c r="G26" s="37">
        <v>37808.8984375</v>
      </c>
    </row>
    <row r="27" spans="1:7" ht="15.75" thickBot="1" x14ac:dyDescent="0.3">
      <c r="A27" s="20" t="s">
        <v>27</v>
      </c>
      <c r="B27" s="22"/>
      <c r="C27" s="22"/>
      <c r="D27" s="22"/>
      <c r="E27" s="22"/>
      <c r="F27" s="22">
        <f>SUM(F12:F26)</f>
        <v>1146237.5355371237</v>
      </c>
      <c r="G27" s="21">
        <f>SUM(G12:G26)</f>
        <v>2740287.630859375</v>
      </c>
    </row>
    <row r="28" spans="1:7" x14ac:dyDescent="0.25">
      <c r="A28" s="35" t="s">
        <v>50</v>
      </c>
      <c r="B28" s="35" t="s">
        <v>2</v>
      </c>
      <c r="C28" s="35" t="s">
        <v>88</v>
      </c>
      <c r="D28" s="35" t="s">
        <v>87</v>
      </c>
      <c r="E28" s="35" t="s">
        <v>42</v>
      </c>
      <c r="F28" s="36">
        <v>57.549999237060547</v>
      </c>
      <c r="G28" s="37">
        <v>5801.22998046875</v>
      </c>
    </row>
    <row r="29" spans="1:7" x14ac:dyDescent="0.25">
      <c r="A29" s="35" t="s">
        <v>50</v>
      </c>
      <c r="B29" s="35" t="s">
        <v>2</v>
      </c>
      <c r="C29" s="35" t="s">
        <v>88</v>
      </c>
      <c r="D29" s="35" t="s">
        <v>87</v>
      </c>
      <c r="E29" s="35" t="s">
        <v>84</v>
      </c>
      <c r="F29" s="36">
        <v>50284.80078125</v>
      </c>
      <c r="G29" s="37">
        <v>159877.5</v>
      </c>
    </row>
    <row r="30" spans="1:7" x14ac:dyDescent="0.25">
      <c r="A30" s="35" t="s">
        <v>50</v>
      </c>
      <c r="B30" s="35" t="s">
        <v>2</v>
      </c>
      <c r="C30" s="35" t="s">
        <v>88</v>
      </c>
      <c r="D30" s="35" t="s">
        <v>98</v>
      </c>
      <c r="E30" s="35" t="s">
        <v>84</v>
      </c>
      <c r="F30" s="36">
        <v>14400</v>
      </c>
      <c r="G30" s="37">
        <v>59375</v>
      </c>
    </row>
    <row r="31" spans="1:7" x14ac:dyDescent="0.25">
      <c r="A31" s="35" t="s">
        <v>50</v>
      </c>
      <c r="B31" s="35" t="s">
        <v>2</v>
      </c>
      <c r="C31" s="35" t="s">
        <v>88</v>
      </c>
      <c r="D31" s="35" t="s">
        <v>97</v>
      </c>
      <c r="E31" s="35" t="s">
        <v>30</v>
      </c>
      <c r="F31" s="36">
        <v>20254.439453125</v>
      </c>
      <c r="G31" s="37">
        <v>27957.5</v>
      </c>
    </row>
    <row r="32" spans="1:7" x14ac:dyDescent="0.25">
      <c r="A32" s="35" t="s">
        <v>50</v>
      </c>
      <c r="B32" s="35" t="s">
        <v>2</v>
      </c>
      <c r="C32" s="35" t="s">
        <v>88</v>
      </c>
      <c r="D32" s="35" t="s">
        <v>97</v>
      </c>
      <c r="E32" s="35" t="s">
        <v>96</v>
      </c>
      <c r="F32" s="36">
        <v>8235.9697265625</v>
      </c>
      <c r="G32" s="37">
        <v>1254.0999755859375</v>
      </c>
    </row>
    <row r="33" spans="1:7" x14ac:dyDescent="0.25">
      <c r="A33" s="35" t="s">
        <v>50</v>
      </c>
      <c r="B33" s="35" t="s">
        <v>2</v>
      </c>
      <c r="C33" s="35" t="s">
        <v>88</v>
      </c>
      <c r="D33" s="35" t="s">
        <v>95</v>
      </c>
      <c r="E33" s="35" t="s">
        <v>30</v>
      </c>
      <c r="F33" s="36">
        <v>392.3599853515625</v>
      </c>
      <c r="G33" s="37">
        <v>504.79998779296875</v>
      </c>
    </row>
    <row r="34" spans="1:7" x14ac:dyDescent="0.25">
      <c r="A34" s="35" t="s">
        <v>50</v>
      </c>
      <c r="B34" s="35" t="s">
        <v>2</v>
      </c>
      <c r="C34" s="35" t="s">
        <v>88</v>
      </c>
      <c r="D34" s="35" t="s">
        <v>87</v>
      </c>
      <c r="E34" s="35" t="s">
        <v>30</v>
      </c>
      <c r="F34" s="36">
        <v>30926.01953125</v>
      </c>
      <c r="G34" s="37">
        <v>218668.796875</v>
      </c>
    </row>
    <row r="35" spans="1:7" x14ac:dyDescent="0.25">
      <c r="A35" s="35" t="s">
        <v>50</v>
      </c>
      <c r="B35" s="35" t="s">
        <v>2</v>
      </c>
      <c r="C35" s="35" t="s">
        <v>88</v>
      </c>
      <c r="D35" s="35" t="s">
        <v>87</v>
      </c>
      <c r="E35" s="35" t="s">
        <v>90</v>
      </c>
      <c r="F35" s="36">
        <v>8512.7998046875</v>
      </c>
      <c r="G35" s="37">
        <v>19969.240234375</v>
      </c>
    </row>
    <row r="36" spans="1:7" x14ac:dyDescent="0.25">
      <c r="A36" s="35" t="s">
        <v>50</v>
      </c>
      <c r="B36" s="35" t="s">
        <v>2</v>
      </c>
      <c r="C36" s="35" t="s">
        <v>88</v>
      </c>
      <c r="D36" s="35" t="s">
        <v>87</v>
      </c>
      <c r="E36" s="35" t="s">
        <v>30</v>
      </c>
      <c r="F36" s="36">
        <v>1144021.59375</v>
      </c>
      <c r="G36" s="37">
        <v>2709908.15625</v>
      </c>
    </row>
    <row r="37" spans="1:7" x14ac:dyDescent="0.25">
      <c r="A37" s="35" t="s">
        <v>50</v>
      </c>
      <c r="B37" s="35" t="s">
        <v>2</v>
      </c>
      <c r="C37" s="35" t="s">
        <v>88</v>
      </c>
      <c r="D37" s="35" t="s">
        <v>89</v>
      </c>
      <c r="E37" s="35" t="s">
        <v>45</v>
      </c>
      <c r="F37" s="36">
        <v>64127.6806640625</v>
      </c>
      <c r="G37" s="37">
        <v>208465.126953125</v>
      </c>
    </row>
    <row r="38" spans="1:7" x14ac:dyDescent="0.25">
      <c r="A38" s="35" t="s">
        <v>50</v>
      </c>
      <c r="B38" s="35" t="s">
        <v>2</v>
      </c>
      <c r="C38" s="35" t="s">
        <v>88</v>
      </c>
      <c r="D38" s="35" t="s">
        <v>94</v>
      </c>
      <c r="E38" s="35" t="s">
        <v>37</v>
      </c>
      <c r="F38" s="36">
        <v>6850.3701171875</v>
      </c>
      <c r="G38" s="37">
        <v>24590.720703125</v>
      </c>
    </row>
    <row r="39" spans="1:7" x14ac:dyDescent="0.25">
      <c r="A39" s="35" t="s">
        <v>50</v>
      </c>
      <c r="B39" s="35" t="s">
        <v>2</v>
      </c>
      <c r="C39" s="35" t="s">
        <v>88</v>
      </c>
      <c r="D39" s="35" t="s">
        <v>87</v>
      </c>
      <c r="E39" s="35" t="s">
        <v>42</v>
      </c>
      <c r="F39" s="36">
        <v>11051.7998046875</v>
      </c>
      <c r="G39" s="37">
        <v>57739.5</v>
      </c>
    </row>
    <row r="40" spans="1:7" x14ac:dyDescent="0.25">
      <c r="A40" s="35" t="s">
        <v>50</v>
      </c>
      <c r="B40" s="35" t="s">
        <v>2</v>
      </c>
      <c r="C40" s="35" t="s">
        <v>88</v>
      </c>
      <c r="D40" s="35" t="s">
        <v>87</v>
      </c>
      <c r="E40" s="35" t="s">
        <v>30</v>
      </c>
      <c r="F40" s="36">
        <v>73094.40234375</v>
      </c>
      <c r="G40" s="37">
        <v>173218.5</v>
      </c>
    </row>
    <row r="41" spans="1:7" x14ac:dyDescent="0.25">
      <c r="A41" s="35" t="s">
        <v>50</v>
      </c>
      <c r="B41" s="35" t="s">
        <v>2</v>
      </c>
      <c r="C41" s="35" t="s">
        <v>88</v>
      </c>
      <c r="D41" s="35" t="s">
        <v>91</v>
      </c>
      <c r="E41" s="35" t="s">
        <v>90</v>
      </c>
      <c r="F41" s="36">
        <v>26855.64013671875</v>
      </c>
      <c r="G41" s="37">
        <v>83875.7900390625</v>
      </c>
    </row>
    <row r="42" spans="1:7" x14ac:dyDescent="0.25">
      <c r="A42" s="35" t="s">
        <v>50</v>
      </c>
      <c r="B42" s="35" t="s">
        <v>2</v>
      </c>
      <c r="C42" s="35" t="s">
        <v>88</v>
      </c>
      <c r="D42" s="35" t="s">
        <v>87</v>
      </c>
      <c r="E42" s="35" t="s">
        <v>37</v>
      </c>
      <c r="F42" s="36">
        <v>25956.2900390625</v>
      </c>
      <c r="G42" s="37">
        <v>84020.9375</v>
      </c>
    </row>
    <row r="43" spans="1:7" x14ac:dyDescent="0.25">
      <c r="A43" s="35" t="s">
        <v>50</v>
      </c>
      <c r="B43" s="35" t="s">
        <v>2</v>
      </c>
      <c r="C43" s="35" t="s">
        <v>88</v>
      </c>
      <c r="D43" s="35" t="s">
        <v>93</v>
      </c>
      <c r="E43" s="35" t="s">
        <v>30</v>
      </c>
      <c r="F43" s="36">
        <v>122740</v>
      </c>
      <c r="G43" s="37">
        <v>264000</v>
      </c>
    </row>
    <row r="44" spans="1:7" x14ac:dyDescent="0.25">
      <c r="A44" s="35" t="s">
        <v>50</v>
      </c>
      <c r="B44" s="35" t="s">
        <v>2</v>
      </c>
      <c r="C44" s="35" t="s">
        <v>88</v>
      </c>
      <c r="D44" s="35" t="s">
        <v>91</v>
      </c>
      <c r="E44" s="35" t="s">
        <v>92</v>
      </c>
      <c r="F44" s="36">
        <v>30246.9697265625</v>
      </c>
      <c r="G44" s="37">
        <v>169576.390625</v>
      </c>
    </row>
    <row r="45" spans="1:7" x14ac:dyDescent="0.25">
      <c r="A45" s="35" t="s">
        <v>50</v>
      </c>
      <c r="B45" s="35" t="s">
        <v>2</v>
      </c>
      <c r="C45" s="35" t="s">
        <v>88</v>
      </c>
      <c r="D45" s="35" t="s">
        <v>91</v>
      </c>
      <c r="E45" s="35" t="s">
        <v>37</v>
      </c>
      <c r="F45" s="36">
        <v>14112</v>
      </c>
      <c r="G45" s="37">
        <v>28371</v>
      </c>
    </row>
    <row r="46" spans="1:7" x14ac:dyDescent="0.25">
      <c r="A46" s="35" t="s">
        <v>50</v>
      </c>
      <c r="B46" s="35" t="s">
        <v>2</v>
      </c>
      <c r="C46" s="35" t="s">
        <v>88</v>
      </c>
      <c r="D46" s="35" t="s">
        <v>87</v>
      </c>
      <c r="E46" s="35" t="s">
        <v>42</v>
      </c>
      <c r="F46" s="36">
        <v>47642.689453125</v>
      </c>
      <c r="G46" s="37">
        <v>129172.19921875</v>
      </c>
    </row>
    <row r="47" spans="1:7" x14ac:dyDescent="0.25">
      <c r="A47" s="35" t="s">
        <v>50</v>
      </c>
      <c r="B47" s="35" t="s">
        <v>2</v>
      </c>
      <c r="C47" s="35" t="s">
        <v>88</v>
      </c>
      <c r="D47" s="35" t="s">
        <v>89</v>
      </c>
      <c r="E47" s="35" t="s">
        <v>90</v>
      </c>
      <c r="F47" s="36">
        <v>29363.9990234375</v>
      </c>
      <c r="G47" s="37">
        <v>76899.52734375</v>
      </c>
    </row>
    <row r="48" spans="1:7" x14ac:dyDescent="0.25">
      <c r="A48" s="35" t="s">
        <v>50</v>
      </c>
      <c r="B48" s="35" t="s">
        <v>2</v>
      </c>
      <c r="C48" s="35" t="s">
        <v>88</v>
      </c>
      <c r="D48" s="35" t="s">
        <v>89</v>
      </c>
      <c r="E48" s="35" t="s">
        <v>51</v>
      </c>
      <c r="F48" s="36">
        <v>6318</v>
      </c>
      <c r="G48" s="37">
        <v>37818.30078125</v>
      </c>
    </row>
    <row r="49" spans="1:7" x14ac:dyDescent="0.25">
      <c r="A49" s="35" t="s">
        <v>50</v>
      </c>
      <c r="B49" s="35" t="s">
        <v>2</v>
      </c>
      <c r="C49" s="35" t="s">
        <v>88</v>
      </c>
      <c r="D49" s="35" t="s">
        <v>89</v>
      </c>
      <c r="E49" s="35" t="s">
        <v>84</v>
      </c>
      <c r="F49" s="36">
        <v>18720</v>
      </c>
      <c r="G49" s="37">
        <v>70050</v>
      </c>
    </row>
    <row r="50" spans="1:7" x14ac:dyDescent="0.25">
      <c r="A50" s="35" t="s">
        <v>50</v>
      </c>
      <c r="B50" s="35" t="s">
        <v>2</v>
      </c>
      <c r="C50" s="35" t="s">
        <v>88</v>
      </c>
      <c r="D50" s="35" t="s">
        <v>89</v>
      </c>
      <c r="E50" s="35" t="s">
        <v>54</v>
      </c>
      <c r="F50" s="36">
        <v>12321.7001953125</v>
      </c>
      <c r="G50" s="37">
        <v>106769.421875</v>
      </c>
    </row>
    <row r="51" spans="1:7" x14ac:dyDescent="0.25">
      <c r="A51" s="35" t="s">
        <v>50</v>
      </c>
      <c r="B51" s="35" t="s">
        <v>2</v>
      </c>
      <c r="C51" s="35" t="s">
        <v>88</v>
      </c>
      <c r="D51" s="35" t="s">
        <v>91</v>
      </c>
      <c r="E51" s="35" t="s">
        <v>45</v>
      </c>
      <c r="F51" s="36">
        <v>47431.6806640625</v>
      </c>
      <c r="G51" s="37">
        <v>136956.939453125</v>
      </c>
    </row>
    <row r="52" spans="1:7" x14ac:dyDescent="0.25">
      <c r="A52" s="35" t="s">
        <v>50</v>
      </c>
      <c r="B52" s="35" t="s">
        <v>2</v>
      </c>
      <c r="C52" s="35" t="s">
        <v>88</v>
      </c>
      <c r="D52" s="35" t="s">
        <v>89</v>
      </c>
      <c r="E52" s="35" t="s">
        <v>37</v>
      </c>
      <c r="F52" s="36">
        <v>133.25</v>
      </c>
      <c r="G52" s="37">
        <v>851</v>
      </c>
    </row>
    <row r="53" spans="1:7" x14ac:dyDescent="0.25">
      <c r="A53" s="35" t="s">
        <v>50</v>
      </c>
      <c r="B53" s="35" t="s">
        <v>2</v>
      </c>
      <c r="C53" s="35" t="s">
        <v>88</v>
      </c>
      <c r="D53" s="35" t="s">
        <v>91</v>
      </c>
      <c r="E53" s="35" t="s">
        <v>90</v>
      </c>
      <c r="F53" s="36">
        <v>6600</v>
      </c>
      <c r="G53" s="37">
        <v>17913</v>
      </c>
    </row>
    <row r="54" spans="1:7" ht="15.75" thickBot="1" x14ac:dyDescent="0.3">
      <c r="A54" s="20" t="s">
        <v>50</v>
      </c>
      <c r="B54" s="22"/>
      <c r="C54" s="22"/>
      <c r="D54" s="22"/>
      <c r="E54" s="22"/>
      <c r="F54" s="22">
        <f>SUM(F28:F53)</f>
        <v>1820652.0051994324</v>
      </c>
      <c r="G54" s="21">
        <f>SUM(G28:G53)</f>
        <v>4873604.6777954102</v>
      </c>
    </row>
    <row r="55" spans="1:7" x14ac:dyDescent="0.25">
      <c r="A55" s="35" t="s">
        <v>67</v>
      </c>
      <c r="B55" s="35" t="s">
        <v>2</v>
      </c>
      <c r="C55" s="35" t="s">
        <v>88</v>
      </c>
      <c r="D55" s="35" t="s">
        <v>91</v>
      </c>
      <c r="E55" s="35" t="s">
        <v>51</v>
      </c>
      <c r="F55" s="36">
        <v>6386.39990234375</v>
      </c>
      <c r="G55" s="37">
        <v>37211.73046875</v>
      </c>
    </row>
    <row r="56" spans="1:7" x14ac:dyDescent="0.25">
      <c r="A56" s="35" t="s">
        <v>67</v>
      </c>
      <c r="B56" s="35" t="s">
        <v>2</v>
      </c>
      <c r="C56" s="35" t="s">
        <v>88</v>
      </c>
      <c r="D56" s="35" t="s">
        <v>87</v>
      </c>
      <c r="E56" s="35" t="s">
        <v>30</v>
      </c>
      <c r="F56" s="36">
        <v>110592</v>
      </c>
      <c r="G56" s="37">
        <v>251829.046875</v>
      </c>
    </row>
    <row r="57" spans="1:7" x14ac:dyDescent="0.25">
      <c r="A57" s="35" t="s">
        <v>67</v>
      </c>
      <c r="B57" s="35" t="s">
        <v>2</v>
      </c>
      <c r="C57" s="35" t="s">
        <v>88</v>
      </c>
      <c r="D57" s="35" t="s">
        <v>91</v>
      </c>
      <c r="E57" s="35" t="s">
        <v>90</v>
      </c>
      <c r="F57" s="36">
        <v>27853.919921875</v>
      </c>
      <c r="G57" s="37">
        <v>96399.048828125</v>
      </c>
    </row>
    <row r="58" spans="1:7" x14ac:dyDescent="0.25">
      <c r="A58" s="35" t="s">
        <v>67</v>
      </c>
      <c r="B58" s="35" t="s">
        <v>2</v>
      </c>
      <c r="C58" s="35" t="s">
        <v>88</v>
      </c>
      <c r="D58" s="35" t="s">
        <v>89</v>
      </c>
      <c r="E58" s="35" t="s">
        <v>90</v>
      </c>
      <c r="F58" s="36">
        <v>9890.400390625</v>
      </c>
      <c r="G58" s="37">
        <v>23200.75</v>
      </c>
    </row>
    <row r="59" spans="1:7" x14ac:dyDescent="0.25">
      <c r="A59" s="35" t="s">
        <v>67</v>
      </c>
      <c r="B59" s="35" t="s">
        <v>2</v>
      </c>
      <c r="C59" s="35" t="s">
        <v>88</v>
      </c>
      <c r="D59" s="35" t="s">
        <v>87</v>
      </c>
      <c r="E59" s="35" t="s">
        <v>90</v>
      </c>
      <c r="F59" s="36">
        <v>27109.92041015625</v>
      </c>
      <c r="G59" s="37">
        <v>73298.33984375</v>
      </c>
    </row>
    <row r="60" spans="1:7" ht="15.75" thickBot="1" x14ac:dyDescent="0.3">
      <c r="A60" s="20" t="s">
        <v>67</v>
      </c>
      <c r="B60" s="22"/>
      <c r="C60" s="22"/>
      <c r="D60" s="22"/>
      <c r="E60" s="22"/>
      <c r="F60" s="22">
        <f>SUM(F55:F59)</f>
        <v>181832.640625</v>
      </c>
      <c r="G60" s="21">
        <f>SUM(G55:G59)</f>
        <v>481938.916015625</v>
      </c>
    </row>
    <row r="61" spans="1:7" x14ac:dyDescent="0.25">
      <c r="A61" s="35" t="s">
        <v>57</v>
      </c>
      <c r="B61" s="35" t="s">
        <v>2</v>
      </c>
      <c r="C61" s="35" t="s">
        <v>88</v>
      </c>
      <c r="D61" s="35" t="s">
        <v>87</v>
      </c>
      <c r="E61" s="35" t="s">
        <v>30</v>
      </c>
      <c r="F61" s="36">
        <v>753854.734375</v>
      </c>
      <c r="G61" s="37">
        <v>1666956.109375</v>
      </c>
    </row>
    <row r="62" spans="1:7" x14ac:dyDescent="0.25">
      <c r="A62" s="35" t="s">
        <v>57</v>
      </c>
      <c r="B62" s="35" t="s">
        <v>2</v>
      </c>
      <c r="C62" s="35" t="s">
        <v>88</v>
      </c>
      <c r="D62" s="35" t="s">
        <v>91</v>
      </c>
      <c r="E62" s="35" t="s">
        <v>45</v>
      </c>
      <c r="F62" s="36">
        <v>18614.400390625</v>
      </c>
      <c r="G62" s="37">
        <v>43230.380859375</v>
      </c>
    </row>
    <row r="63" spans="1:7" x14ac:dyDescent="0.25">
      <c r="A63" s="35" t="s">
        <v>57</v>
      </c>
      <c r="B63" s="35" t="s">
        <v>2</v>
      </c>
      <c r="C63" s="35" t="s">
        <v>88</v>
      </c>
      <c r="D63" s="35" t="s">
        <v>89</v>
      </c>
      <c r="E63" s="35" t="s">
        <v>90</v>
      </c>
      <c r="F63" s="36">
        <v>30968.2197265625</v>
      </c>
      <c r="G63" s="37">
        <v>25152.18994140625</v>
      </c>
    </row>
    <row r="64" spans="1:7" x14ac:dyDescent="0.25">
      <c r="A64" s="35" t="s">
        <v>57</v>
      </c>
      <c r="B64" s="35" t="s">
        <v>2</v>
      </c>
      <c r="C64" s="35" t="s">
        <v>88</v>
      </c>
      <c r="D64" s="35" t="s">
        <v>89</v>
      </c>
      <c r="E64" s="35" t="s">
        <v>64</v>
      </c>
      <c r="F64" s="36">
        <v>6053.39990234375</v>
      </c>
      <c r="G64" s="37">
        <v>39546.87890625</v>
      </c>
    </row>
    <row r="65" spans="1:7" x14ac:dyDescent="0.25">
      <c r="A65" s="35" t="s">
        <v>57</v>
      </c>
      <c r="B65" s="35" t="s">
        <v>2</v>
      </c>
      <c r="C65" s="35" t="s">
        <v>88</v>
      </c>
      <c r="D65" s="35" t="s">
        <v>87</v>
      </c>
      <c r="E65" s="35" t="s">
        <v>84</v>
      </c>
      <c r="F65" s="36">
        <v>120907.798828125</v>
      </c>
      <c r="G65" s="37">
        <v>555734.1875</v>
      </c>
    </row>
    <row r="66" spans="1:7" x14ac:dyDescent="0.25">
      <c r="A66" s="35" t="s">
        <v>57</v>
      </c>
      <c r="B66" s="35" t="s">
        <v>2</v>
      </c>
      <c r="C66" s="35" t="s">
        <v>88</v>
      </c>
      <c r="D66" s="35" t="s">
        <v>97</v>
      </c>
      <c r="E66" s="35" t="s">
        <v>30</v>
      </c>
      <c r="F66" s="36">
        <v>16051.2001953125</v>
      </c>
      <c r="G66" s="37">
        <v>22480.16015625</v>
      </c>
    </row>
    <row r="67" spans="1:7" x14ac:dyDescent="0.25">
      <c r="A67" s="35" t="s">
        <v>57</v>
      </c>
      <c r="B67" s="35" t="s">
        <v>2</v>
      </c>
      <c r="C67" s="35" t="s">
        <v>88</v>
      </c>
      <c r="D67" s="35" t="s">
        <v>91</v>
      </c>
      <c r="E67" s="35" t="s">
        <v>90</v>
      </c>
      <c r="F67" s="36">
        <v>13627.2001953125</v>
      </c>
      <c r="G67" s="37">
        <v>14731.990234375</v>
      </c>
    </row>
    <row r="68" spans="1:7" x14ac:dyDescent="0.25">
      <c r="A68" s="35" t="s">
        <v>57</v>
      </c>
      <c r="B68" s="35" t="s">
        <v>2</v>
      </c>
      <c r="C68" s="35" t="s">
        <v>88</v>
      </c>
      <c r="D68" s="35" t="s">
        <v>89</v>
      </c>
      <c r="E68" s="35" t="s">
        <v>45</v>
      </c>
      <c r="F68" s="36">
        <v>46188.4404296875</v>
      </c>
      <c r="G68" s="37">
        <v>128758.9765625</v>
      </c>
    </row>
    <row r="69" spans="1:7" x14ac:dyDescent="0.25">
      <c r="A69" s="35" t="s">
        <v>57</v>
      </c>
      <c r="B69" s="35" t="s">
        <v>2</v>
      </c>
      <c r="C69" s="35" t="s">
        <v>88</v>
      </c>
      <c r="D69" s="35" t="s">
        <v>93</v>
      </c>
      <c r="E69" s="35" t="s">
        <v>30</v>
      </c>
      <c r="F69" s="36">
        <v>90000</v>
      </c>
      <c r="G69" s="37">
        <v>198000</v>
      </c>
    </row>
    <row r="70" spans="1:7" x14ac:dyDescent="0.25">
      <c r="A70" s="35" t="s">
        <v>57</v>
      </c>
      <c r="B70" s="35" t="s">
        <v>2</v>
      </c>
      <c r="C70" s="35" t="s">
        <v>88</v>
      </c>
      <c r="D70" s="35" t="s">
        <v>87</v>
      </c>
      <c r="E70" s="35" t="s">
        <v>37</v>
      </c>
      <c r="F70" s="36">
        <v>15353.33984375</v>
      </c>
      <c r="G70" s="37">
        <v>50153.671875</v>
      </c>
    </row>
    <row r="71" spans="1:7" x14ac:dyDescent="0.25">
      <c r="A71" s="35" t="s">
        <v>57</v>
      </c>
      <c r="B71" s="35" t="s">
        <v>2</v>
      </c>
      <c r="C71" s="35" t="s">
        <v>88</v>
      </c>
      <c r="D71" s="35" t="s">
        <v>87</v>
      </c>
      <c r="E71" s="35" t="s">
        <v>30</v>
      </c>
      <c r="F71" s="36">
        <v>133094.40234375</v>
      </c>
      <c r="G71" s="37">
        <v>305218.5</v>
      </c>
    </row>
    <row r="72" spans="1:7" x14ac:dyDescent="0.25">
      <c r="A72" s="35" t="s">
        <v>57</v>
      </c>
      <c r="B72" s="35" t="s">
        <v>2</v>
      </c>
      <c r="C72" s="35" t="s">
        <v>88</v>
      </c>
      <c r="D72" s="35" t="s">
        <v>87</v>
      </c>
      <c r="E72" s="35" t="s">
        <v>42</v>
      </c>
      <c r="F72" s="36">
        <v>11404.7998046875</v>
      </c>
      <c r="G72" s="37">
        <v>30971.720703125</v>
      </c>
    </row>
    <row r="73" spans="1:7" x14ac:dyDescent="0.25">
      <c r="A73" s="35" t="s">
        <v>57</v>
      </c>
      <c r="B73" s="35" t="s">
        <v>2</v>
      </c>
      <c r="C73" s="35" t="s">
        <v>88</v>
      </c>
      <c r="D73" s="35" t="s">
        <v>97</v>
      </c>
      <c r="E73" s="35" t="s">
        <v>101</v>
      </c>
      <c r="F73" s="36">
        <v>24.25</v>
      </c>
      <c r="G73" s="37">
        <v>10</v>
      </c>
    </row>
    <row r="74" spans="1:7" ht="15.75" thickBot="1" x14ac:dyDescent="0.3">
      <c r="A74" s="20" t="s">
        <v>57</v>
      </c>
      <c r="B74" s="22"/>
      <c r="C74" s="22"/>
      <c r="D74" s="22"/>
      <c r="E74" s="22"/>
      <c r="F74" s="22">
        <f>SUM(F61:F73)</f>
        <v>1256142.1860351563</v>
      </c>
      <c r="G74" s="21">
        <f>SUM(G61:G73)</f>
        <v>3080944.7661132812</v>
      </c>
    </row>
    <row r="75" spans="1:7" x14ac:dyDescent="0.25">
      <c r="A75" s="35" t="s">
        <v>110</v>
      </c>
      <c r="B75" s="35" t="s">
        <v>2</v>
      </c>
      <c r="C75" s="35" t="s">
        <v>88</v>
      </c>
      <c r="D75" s="35" t="s">
        <v>93</v>
      </c>
      <c r="E75" s="35" t="s">
        <v>30</v>
      </c>
      <c r="F75" s="36">
        <v>163607.900390625</v>
      </c>
      <c r="G75" s="37">
        <v>381000</v>
      </c>
    </row>
    <row r="76" spans="1:7" x14ac:dyDescent="0.25">
      <c r="A76" s="35" t="s">
        <v>110</v>
      </c>
      <c r="B76" s="35" t="s">
        <v>2</v>
      </c>
      <c r="C76" s="35" t="s">
        <v>88</v>
      </c>
      <c r="D76" s="35" t="s">
        <v>91</v>
      </c>
      <c r="E76" s="35" t="s">
        <v>90</v>
      </c>
      <c r="F76" s="36">
        <v>21990.8603515625</v>
      </c>
      <c r="G76" s="37">
        <v>65113.029296875</v>
      </c>
    </row>
    <row r="77" spans="1:7" x14ac:dyDescent="0.25">
      <c r="A77" s="35" t="s">
        <v>110</v>
      </c>
      <c r="B77" s="35" t="s">
        <v>2</v>
      </c>
      <c r="C77" s="35" t="s">
        <v>88</v>
      </c>
      <c r="D77" s="35" t="s">
        <v>91</v>
      </c>
      <c r="E77" s="35" t="s">
        <v>64</v>
      </c>
      <c r="F77" s="36">
        <v>6460.2001953125</v>
      </c>
      <c r="G77" s="37">
        <v>41019.87109375</v>
      </c>
    </row>
    <row r="78" spans="1:7" x14ac:dyDescent="0.25">
      <c r="A78" s="35" t="s">
        <v>110</v>
      </c>
      <c r="B78" s="35" t="s">
        <v>2</v>
      </c>
      <c r="C78" s="35" t="s">
        <v>88</v>
      </c>
      <c r="D78" s="35" t="s">
        <v>91</v>
      </c>
      <c r="E78" s="35" t="s">
        <v>84</v>
      </c>
      <c r="F78" s="36">
        <v>70262.111328125</v>
      </c>
      <c r="G78" s="37">
        <v>342278.796875</v>
      </c>
    </row>
    <row r="79" spans="1:7" x14ac:dyDescent="0.25">
      <c r="A79" s="35" t="s">
        <v>110</v>
      </c>
      <c r="B79" s="35" t="s">
        <v>2</v>
      </c>
      <c r="C79" s="35" t="s">
        <v>88</v>
      </c>
      <c r="D79" s="35" t="s">
        <v>97</v>
      </c>
      <c r="E79" s="35" t="s">
        <v>30</v>
      </c>
      <c r="F79" s="36">
        <v>22809.599609375</v>
      </c>
      <c r="G79" s="37">
        <v>31725</v>
      </c>
    </row>
    <row r="80" spans="1:7" x14ac:dyDescent="0.25">
      <c r="A80" s="35" t="s">
        <v>110</v>
      </c>
      <c r="B80" s="35" t="s">
        <v>2</v>
      </c>
      <c r="C80" s="35" t="s">
        <v>88</v>
      </c>
      <c r="D80" s="35" t="s">
        <v>89</v>
      </c>
      <c r="E80" s="35" t="s">
        <v>90</v>
      </c>
      <c r="F80" s="36">
        <v>270614.1748046875</v>
      </c>
      <c r="G80" s="37">
        <v>176362.9140625</v>
      </c>
    </row>
    <row r="81" spans="1:7" x14ac:dyDescent="0.25">
      <c r="A81" s="35" t="s">
        <v>110</v>
      </c>
      <c r="B81" s="35" t="s">
        <v>2</v>
      </c>
      <c r="C81" s="35" t="s">
        <v>88</v>
      </c>
      <c r="D81" s="35" t="s">
        <v>89</v>
      </c>
      <c r="E81" s="35" t="s">
        <v>45</v>
      </c>
      <c r="F81" s="36">
        <v>67877.470703125</v>
      </c>
      <c r="G81" s="37">
        <v>228745.99609375</v>
      </c>
    </row>
    <row r="82" spans="1:7" x14ac:dyDescent="0.25">
      <c r="A82" s="35" t="s">
        <v>110</v>
      </c>
      <c r="B82" s="35" t="s">
        <v>2</v>
      </c>
      <c r="C82" s="35" t="s">
        <v>88</v>
      </c>
      <c r="D82" s="35" t="s">
        <v>89</v>
      </c>
      <c r="E82" s="35" t="s">
        <v>51</v>
      </c>
      <c r="F82" s="36">
        <v>6424.7998046875</v>
      </c>
      <c r="G82" s="37">
        <v>38762.578125</v>
      </c>
    </row>
    <row r="83" spans="1:7" x14ac:dyDescent="0.25">
      <c r="A83" s="35" t="s">
        <v>110</v>
      </c>
      <c r="B83" s="35" t="s">
        <v>2</v>
      </c>
      <c r="C83" s="35" t="s">
        <v>88</v>
      </c>
      <c r="D83" s="35" t="s">
        <v>89</v>
      </c>
      <c r="E83" s="35" t="s">
        <v>84</v>
      </c>
      <c r="F83" s="36">
        <v>18720</v>
      </c>
      <c r="G83" s="37">
        <v>79440</v>
      </c>
    </row>
    <row r="84" spans="1:7" x14ac:dyDescent="0.25">
      <c r="A84" s="35" t="s">
        <v>110</v>
      </c>
      <c r="B84" s="35" t="s">
        <v>2</v>
      </c>
      <c r="C84" s="35" t="s">
        <v>88</v>
      </c>
      <c r="D84" s="35" t="s">
        <v>89</v>
      </c>
      <c r="E84" s="35" t="s">
        <v>54</v>
      </c>
      <c r="F84" s="36">
        <v>13631.6201171875</v>
      </c>
      <c r="G84" s="37">
        <v>124237.0234375</v>
      </c>
    </row>
    <row r="85" spans="1:7" x14ac:dyDescent="0.25">
      <c r="A85" s="35" t="s">
        <v>110</v>
      </c>
      <c r="B85" s="35" t="s">
        <v>2</v>
      </c>
      <c r="C85" s="35" t="s">
        <v>88</v>
      </c>
      <c r="D85" s="35" t="s">
        <v>87</v>
      </c>
      <c r="E85" s="35" t="s">
        <v>90</v>
      </c>
      <c r="F85" s="36">
        <v>20870.400390625</v>
      </c>
      <c r="G85" s="37">
        <v>48080</v>
      </c>
    </row>
    <row r="86" spans="1:7" x14ac:dyDescent="0.25">
      <c r="A86" s="35" t="s">
        <v>110</v>
      </c>
      <c r="B86" s="35" t="s">
        <v>2</v>
      </c>
      <c r="C86" s="35" t="s">
        <v>88</v>
      </c>
      <c r="D86" s="35" t="s">
        <v>87</v>
      </c>
      <c r="E86" s="35" t="s">
        <v>30</v>
      </c>
      <c r="F86" s="36">
        <v>28702.080078125</v>
      </c>
      <c r="G86" s="37">
        <v>202938</v>
      </c>
    </row>
    <row r="87" spans="1:7" x14ac:dyDescent="0.25">
      <c r="A87" s="35" t="s">
        <v>110</v>
      </c>
      <c r="B87" s="35" t="s">
        <v>2</v>
      </c>
      <c r="C87" s="35" t="s">
        <v>88</v>
      </c>
      <c r="D87" s="35" t="s">
        <v>91</v>
      </c>
      <c r="E87" s="35" t="s">
        <v>45</v>
      </c>
      <c r="F87" s="36">
        <v>16557.51953125</v>
      </c>
      <c r="G87" s="37">
        <v>51654.76171875</v>
      </c>
    </row>
    <row r="88" spans="1:7" x14ac:dyDescent="0.25">
      <c r="A88" s="35" t="s">
        <v>110</v>
      </c>
      <c r="B88" s="35" t="s">
        <v>2</v>
      </c>
      <c r="C88" s="35" t="s">
        <v>88</v>
      </c>
      <c r="D88" s="35" t="s">
        <v>87</v>
      </c>
      <c r="E88" s="35" t="s">
        <v>84</v>
      </c>
      <c r="F88" s="36">
        <v>82304.800415039063</v>
      </c>
      <c r="G88" s="37">
        <v>443402.5</v>
      </c>
    </row>
    <row r="89" spans="1:7" x14ac:dyDescent="0.25">
      <c r="A89" s="35" t="s">
        <v>110</v>
      </c>
      <c r="B89" s="35" t="s">
        <v>2</v>
      </c>
      <c r="C89" s="35" t="s">
        <v>88</v>
      </c>
      <c r="D89" s="35" t="s">
        <v>87</v>
      </c>
      <c r="E89" s="35" t="s">
        <v>30</v>
      </c>
      <c r="F89" s="36">
        <v>1413119.4296875</v>
      </c>
      <c r="G89" s="37">
        <v>2260654.84375</v>
      </c>
    </row>
    <row r="90" spans="1:7" ht="30" x14ac:dyDescent="0.25">
      <c r="A90" s="35" t="s">
        <v>110</v>
      </c>
      <c r="B90" s="35" t="s">
        <v>2</v>
      </c>
      <c r="C90" s="35" t="s">
        <v>88</v>
      </c>
      <c r="D90" s="35" t="s">
        <v>116</v>
      </c>
      <c r="E90" s="35" t="s">
        <v>117</v>
      </c>
      <c r="F90" s="36">
        <v>26650</v>
      </c>
      <c r="G90" s="37">
        <v>34683.328125</v>
      </c>
    </row>
    <row r="91" spans="1:7" x14ac:dyDescent="0.25">
      <c r="A91" s="35" t="s">
        <v>110</v>
      </c>
      <c r="B91" s="35" t="s">
        <v>2</v>
      </c>
      <c r="C91" s="35" t="s">
        <v>88</v>
      </c>
      <c r="D91" s="35" t="s">
        <v>87</v>
      </c>
      <c r="E91" s="35" t="s">
        <v>42</v>
      </c>
      <c r="F91" s="36">
        <v>1100</v>
      </c>
      <c r="G91" s="37">
        <v>537.5</v>
      </c>
    </row>
    <row r="92" spans="1:7" x14ac:dyDescent="0.25">
      <c r="A92" s="35" t="s">
        <v>110</v>
      </c>
      <c r="B92" s="35" t="s">
        <v>2</v>
      </c>
      <c r="C92" s="35" t="s">
        <v>88</v>
      </c>
      <c r="D92" s="35" t="s">
        <v>87</v>
      </c>
      <c r="E92" s="35" t="s">
        <v>42</v>
      </c>
      <c r="F92" s="36">
        <v>12222.119812011719</v>
      </c>
      <c r="G92" s="37">
        <v>43016.2802734375</v>
      </c>
    </row>
    <row r="93" spans="1:7" x14ac:dyDescent="0.25">
      <c r="A93" s="35" t="s">
        <v>110</v>
      </c>
      <c r="B93" s="35" t="s">
        <v>2</v>
      </c>
      <c r="C93" s="35" t="s">
        <v>88</v>
      </c>
      <c r="D93" s="35" t="s">
        <v>87</v>
      </c>
      <c r="E93" s="35" t="s">
        <v>30</v>
      </c>
      <c r="F93" s="36">
        <v>172543.203125</v>
      </c>
      <c r="G93" s="37">
        <v>388989</v>
      </c>
    </row>
    <row r="94" spans="1:7" x14ac:dyDescent="0.25">
      <c r="A94" s="35" t="s">
        <v>110</v>
      </c>
      <c r="B94" s="35" t="s">
        <v>2</v>
      </c>
      <c r="C94" s="35" t="s">
        <v>88</v>
      </c>
      <c r="D94" s="35" t="s">
        <v>87</v>
      </c>
      <c r="E94" s="35" t="s">
        <v>37</v>
      </c>
      <c r="F94" s="36">
        <v>20477.1201171875</v>
      </c>
      <c r="G94" s="37">
        <v>65825.58203125</v>
      </c>
    </row>
    <row r="95" spans="1:7" x14ac:dyDescent="0.25">
      <c r="A95" s="35" t="s">
        <v>110</v>
      </c>
      <c r="B95" s="35" t="s">
        <v>2</v>
      </c>
      <c r="C95" s="35" t="s">
        <v>88</v>
      </c>
      <c r="D95" s="35" t="s">
        <v>87</v>
      </c>
      <c r="E95" s="35" t="s">
        <v>42</v>
      </c>
      <c r="F95" s="36">
        <v>32268.3798828125</v>
      </c>
      <c r="G95" s="37">
        <v>93914.98046875</v>
      </c>
    </row>
    <row r="96" spans="1:7" ht="15.75" thickBot="1" x14ac:dyDescent="0.3">
      <c r="A96" s="20" t="s">
        <v>110</v>
      </c>
      <c r="B96" s="22"/>
      <c r="C96" s="22"/>
      <c r="D96" s="22"/>
      <c r="E96" s="22"/>
      <c r="F96" s="22">
        <f>SUM(F75:F95)</f>
        <v>2489213.7903442383</v>
      </c>
      <c r="G96" s="21">
        <f>SUM(G75:G95)</f>
        <v>5142381.9853515625</v>
      </c>
    </row>
    <row r="97" spans="1:7" x14ac:dyDescent="0.25">
      <c r="A97" s="35" t="s">
        <v>125</v>
      </c>
      <c r="B97" s="35" t="s">
        <v>2</v>
      </c>
      <c r="C97" s="35" t="s">
        <v>88</v>
      </c>
      <c r="D97" s="35" t="s">
        <v>93</v>
      </c>
      <c r="E97" s="35" t="s">
        <v>30</v>
      </c>
      <c r="F97" s="36">
        <v>145201</v>
      </c>
      <c r="G97" s="37">
        <v>385200</v>
      </c>
    </row>
    <row r="98" spans="1:7" x14ac:dyDescent="0.25">
      <c r="A98" s="35" t="s">
        <v>125</v>
      </c>
      <c r="B98" s="35" t="s">
        <v>2</v>
      </c>
      <c r="C98" s="35" t="s">
        <v>88</v>
      </c>
      <c r="D98" s="35" t="s">
        <v>91</v>
      </c>
      <c r="E98" s="35" t="s">
        <v>45</v>
      </c>
      <c r="F98" s="36">
        <v>51914.400390625</v>
      </c>
      <c r="G98" s="37">
        <v>394121.5185546875</v>
      </c>
    </row>
    <row r="99" spans="1:7" x14ac:dyDescent="0.25">
      <c r="A99" s="35" t="s">
        <v>125</v>
      </c>
      <c r="B99" s="35" t="s">
        <v>2</v>
      </c>
      <c r="C99" s="35" t="s">
        <v>88</v>
      </c>
      <c r="D99" s="35" t="s">
        <v>89</v>
      </c>
      <c r="E99" s="35" t="s">
        <v>90</v>
      </c>
      <c r="F99" s="36">
        <v>33789.35986328125</v>
      </c>
      <c r="G99" s="37">
        <v>100091.0498046875</v>
      </c>
    </row>
    <row r="100" spans="1:7" x14ac:dyDescent="0.25">
      <c r="A100" s="35" t="s">
        <v>125</v>
      </c>
      <c r="B100" s="35" t="s">
        <v>2</v>
      </c>
      <c r="C100" s="35" t="s">
        <v>88</v>
      </c>
      <c r="D100" s="35" t="s">
        <v>97</v>
      </c>
      <c r="E100" s="35" t="s">
        <v>30</v>
      </c>
      <c r="F100" s="36">
        <v>9123.4599609375</v>
      </c>
      <c r="G100" s="37">
        <v>14100</v>
      </c>
    </row>
    <row r="101" spans="1:7" x14ac:dyDescent="0.25">
      <c r="A101" s="35" t="s">
        <v>125</v>
      </c>
      <c r="B101" s="35" t="s">
        <v>2</v>
      </c>
      <c r="C101" s="35" t="s">
        <v>88</v>
      </c>
      <c r="D101" s="35" t="s">
        <v>89</v>
      </c>
      <c r="E101" s="35" t="s">
        <v>45</v>
      </c>
      <c r="F101" s="36">
        <v>123162.5576171875</v>
      </c>
      <c r="G101" s="37">
        <v>355844.59375</v>
      </c>
    </row>
    <row r="102" spans="1:7" x14ac:dyDescent="0.25">
      <c r="A102" s="35" t="s">
        <v>125</v>
      </c>
      <c r="B102" s="35" t="s">
        <v>2</v>
      </c>
      <c r="C102" s="35" t="s">
        <v>88</v>
      </c>
      <c r="D102" s="35" t="s">
        <v>89</v>
      </c>
      <c r="E102" s="35" t="s">
        <v>84</v>
      </c>
      <c r="F102" s="36">
        <v>50561.2802734375</v>
      </c>
      <c r="G102" s="37">
        <v>226440</v>
      </c>
    </row>
    <row r="103" spans="1:7" x14ac:dyDescent="0.25">
      <c r="A103" s="35" t="s">
        <v>125</v>
      </c>
      <c r="B103" s="35" t="s">
        <v>2</v>
      </c>
      <c r="C103" s="35" t="s">
        <v>88</v>
      </c>
      <c r="D103" s="35" t="s">
        <v>89</v>
      </c>
      <c r="E103" s="35" t="s">
        <v>54</v>
      </c>
      <c r="F103" s="36">
        <v>14258.400390625</v>
      </c>
      <c r="G103" s="37">
        <v>129962.9921875</v>
      </c>
    </row>
    <row r="104" spans="1:7" x14ac:dyDescent="0.25">
      <c r="A104" s="35" t="s">
        <v>125</v>
      </c>
      <c r="B104" s="35" t="s">
        <v>2</v>
      </c>
      <c r="C104" s="35" t="s">
        <v>88</v>
      </c>
      <c r="D104" s="35" t="s">
        <v>87</v>
      </c>
      <c r="E104" s="35" t="s">
        <v>90</v>
      </c>
      <c r="F104" s="36">
        <v>16541.5703125</v>
      </c>
      <c r="G104" s="37">
        <v>41252.3203125</v>
      </c>
    </row>
    <row r="105" spans="1:7" x14ac:dyDescent="0.25">
      <c r="A105" s="35" t="s">
        <v>125</v>
      </c>
      <c r="B105" s="35" t="s">
        <v>2</v>
      </c>
      <c r="C105" s="35" t="s">
        <v>88</v>
      </c>
      <c r="D105" s="35" t="s">
        <v>87</v>
      </c>
      <c r="E105" s="35" t="s">
        <v>42</v>
      </c>
      <c r="F105" s="36">
        <v>16308.2900390625</v>
      </c>
      <c r="G105" s="37">
        <v>39835.16015625</v>
      </c>
    </row>
    <row r="106" spans="1:7" x14ac:dyDescent="0.25">
      <c r="A106" s="35" t="s">
        <v>125</v>
      </c>
      <c r="B106" s="35" t="s">
        <v>2</v>
      </c>
      <c r="C106" s="35" t="s">
        <v>88</v>
      </c>
      <c r="D106" s="35" t="s">
        <v>87</v>
      </c>
      <c r="E106" s="35" t="s">
        <v>84</v>
      </c>
      <c r="F106" s="36">
        <v>186818.001953125</v>
      </c>
      <c r="G106" s="37">
        <v>745768</v>
      </c>
    </row>
    <row r="107" spans="1:7" x14ac:dyDescent="0.25">
      <c r="A107" s="35" t="s">
        <v>125</v>
      </c>
      <c r="B107" s="35" t="s">
        <v>2</v>
      </c>
      <c r="C107" s="35" t="s">
        <v>88</v>
      </c>
      <c r="D107" s="35" t="s">
        <v>87</v>
      </c>
      <c r="E107" s="35" t="s">
        <v>30</v>
      </c>
      <c r="F107" s="36">
        <v>1185287.03125</v>
      </c>
      <c r="G107" s="37">
        <v>2657464.03125</v>
      </c>
    </row>
    <row r="108" spans="1:7" x14ac:dyDescent="0.25">
      <c r="A108" s="35" t="s">
        <v>125</v>
      </c>
      <c r="B108" s="35" t="s">
        <v>2</v>
      </c>
      <c r="C108" s="35" t="s">
        <v>88</v>
      </c>
      <c r="D108" s="35" t="s">
        <v>91</v>
      </c>
      <c r="E108" s="35" t="s">
        <v>90</v>
      </c>
      <c r="F108" s="36">
        <v>17174.39990234375</v>
      </c>
      <c r="G108" s="37">
        <v>60329.640625</v>
      </c>
    </row>
    <row r="109" spans="1:7" x14ac:dyDescent="0.25">
      <c r="A109" s="35" t="s">
        <v>125</v>
      </c>
      <c r="B109" s="35" t="s">
        <v>2</v>
      </c>
      <c r="C109" s="35" t="s">
        <v>88</v>
      </c>
      <c r="D109" s="35" t="s">
        <v>98</v>
      </c>
      <c r="E109" s="35" t="s">
        <v>84</v>
      </c>
      <c r="F109" s="36">
        <v>26490.2392578125</v>
      </c>
      <c r="G109" s="37">
        <v>105570</v>
      </c>
    </row>
    <row r="110" spans="1:7" x14ac:dyDescent="0.25">
      <c r="A110" s="35" t="s">
        <v>125</v>
      </c>
      <c r="B110" s="35" t="s">
        <v>2</v>
      </c>
      <c r="C110" s="35" t="s">
        <v>88</v>
      </c>
      <c r="D110" s="35" t="s">
        <v>87</v>
      </c>
      <c r="E110" s="35" t="s">
        <v>37</v>
      </c>
      <c r="F110" s="36">
        <v>144</v>
      </c>
      <c r="G110" s="37">
        <v>425</v>
      </c>
    </row>
    <row r="111" spans="1:7" x14ac:dyDescent="0.25">
      <c r="A111" s="35" t="s">
        <v>125</v>
      </c>
      <c r="B111" s="35" t="s">
        <v>2</v>
      </c>
      <c r="C111" s="35" t="s">
        <v>88</v>
      </c>
      <c r="D111" s="35" t="s">
        <v>87</v>
      </c>
      <c r="E111" s="35" t="s">
        <v>42</v>
      </c>
      <c r="F111" s="36">
        <v>5702.39990234375</v>
      </c>
      <c r="G111" s="37">
        <v>15485.8603515625</v>
      </c>
    </row>
    <row r="112" spans="1:7" x14ac:dyDescent="0.25">
      <c r="A112" s="35" t="s">
        <v>125</v>
      </c>
      <c r="B112" s="35" t="s">
        <v>2</v>
      </c>
      <c r="C112" s="35" t="s">
        <v>88</v>
      </c>
      <c r="D112" s="35" t="s">
        <v>87</v>
      </c>
      <c r="E112" s="35" t="s">
        <v>30</v>
      </c>
      <c r="F112" s="36">
        <v>234395.203125</v>
      </c>
      <c r="G112" s="37">
        <v>436525</v>
      </c>
    </row>
    <row r="113" spans="1:7" x14ac:dyDescent="0.25">
      <c r="A113" s="35" t="s">
        <v>125</v>
      </c>
      <c r="B113" s="35" t="s">
        <v>2</v>
      </c>
      <c r="C113" s="35" t="s">
        <v>88</v>
      </c>
      <c r="D113" s="35" t="s">
        <v>93</v>
      </c>
      <c r="E113" s="35" t="s">
        <v>42</v>
      </c>
      <c r="F113" s="36">
        <v>7015.68017578125</v>
      </c>
      <c r="G113" s="37">
        <v>21454.650390625</v>
      </c>
    </row>
    <row r="114" spans="1:7" x14ac:dyDescent="0.25">
      <c r="A114" s="35" t="s">
        <v>125</v>
      </c>
      <c r="B114" s="35" t="s">
        <v>2</v>
      </c>
      <c r="C114" s="35" t="s">
        <v>88</v>
      </c>
      <c r="D114" s="35" t="s">
        <v>87</v>
      </c>
      <c r="E114" s="35" t="s">
        <v>54</v>
      </c>
      <c r="F114" s="36">
        <v>18352.3203125</v>
      </c>
      <c r="G114" s="37">
        <v>166097.515625</v>
      </c>
    </row>
    <row r="115" spans="1:7" ht="15.75" thickBot="1" x14ac:dyDescent="0.3">
      <c r="A115" s="20" t="s">
        <v>125</v>
      </c>
      <c r="B115" s="22"/>
      <c r="C115" s="22"/>
      <c r="D115" s="22"/>
      <c r="E115" s="22"/>
      <c r="F115" s="22">
        <f>SUM(F97:F114)</f>
        <v>2142239.5947265625</v>
      </c>
      <c r="G115" s="21">
        <f>SUM(G97:G114)</f>
        <v>5895967.3330078125</v>
      </c>
    </row>
    <row r="116" spans="1:7" x14ac:dyDescent="0.25">
      <c r="A116" s="35" t="s">
        <v>131</v>
      </c>
      <c r="B116" s="35" t="s">
        <v>2</v>
      </c>
      <c r="C116" s="35" t="s">
        <v>88</v>
      </c>
      <c r="D116" s="35" t="s">
        <v>87</v>
      </c>
      <c r="E116" s="35" t="s">
        <v>127</v>
      </c>
      <c r="F116" s="36">
        <v>223987.203125</v>
      </c>
      <c r="G116" s="37">
        <v>505935.53125</v>
      </c>
    </row>
    <row r="117" spans="1:7" x14ac:dyDescent="0.25">
      <c r="A117" s="35" t="s">
        <v>131</v>
      </c>
      <c r="B117" s="35" t="s">
        <v>2</v>
      </c>
      <c r="C117" s="35" t="s">
        <v>88</v>
      </c>
      <c r="D117" s="35" t="s">
        <v>91</v>
      </c>
      <c r="E117" s="35" t="s">
        <v>45</v>
      </c>
      <c r="F117" s="36">
        <v>38620.7998046875</v>
      </c>
      <c r="G117" s="37">
        <v>79449.1806640625</v>
      </c>
    </row>
    <row r="118" spans="1:7" x14ac:dyDescent="0.25">
      <c r="A118" s="35" t="s">
        <v>131</v>
      </c>
      <c r="B118" s="35" t="s">
        <v>2</v>
      </c>
      <c r="C118" s="35" t="s">
        <v>88</v>
      </c>
      <c r="D118" s="35" t="s">
        <v>89</v>
      </c>
      <c r="E118" s="35" t="s">
        <v>90</v>
      </c>
      <c r="F118" s="36">
        <v>7706.39990234375</v>
      </c>
      <c r="G118" s="37">
        <v>27147.23046875</v>
      </c>
    </row>
    <row r="119" spans="1:7" x14ac:dyDescent="0.25">
      <c r="A119" s="35" t="s">
        <v>131</v>
      </c>
      <c r="B119" s="35" t="s">
        <v>2</v>
      </c>
      <c r="C119" s="35" t="s">
        <v>88</v>
      </c>
      <c r="D119" s="35" t="s">
        <v>89</v>
      </c>
      <c r="E119" s="35" t="s">
        <v>45</v>
      </c>
      <c r="F119" s="36">
        <v>96610.638671875</v>
      </c>
      <c r="G119" s="37">
        <v>306069.580078125</v>
      </c>
    </row>
    <row r="120" spans="1:7" x14ac:dyDescent="0.25">
      <c r="A120" s="35" t="s">
        <v>131</v>
      </c>
      <c r="B120" s="35" t="s">
        <v>2</v>
      </c>
      <c r="C120" s="35" t="s">
        <v>88</v>
      </c>
      <c r="D120" s="35" t="s">
        <v>89</v>
      </c>
      <c r="E120" s="35" t="s">
        <v>132</v>
      </c>
      <c r="F120" s="36">
        <v>2658</v>
      </c>
      <c r="G120" s="37">
        <v>6300.990234375</v>
      </c>
    </row>
    <row r="121" spans="1:7" x14ac:dyDescent="0.25">
      <c r="A121" s="35" t="s">
        <v>131</v>
      </c>
      <c r="B121" s="35" t="s">
        <v>2</v>
      </c>
      <c r="C121" s="35" t="s">
        <v>88</v>
      </c>
      <c r="D121" s="35" t="s">
        <v>87</v>
      </c>
      <c r="E121" s="35" t="s">
        <v>90</v>
      </c>
      <c r="F121" s="36">
        <v>15350.58984375</v>
      </c>
      <c r="G121" s="37">
        <v>31548.08984375</v>
      </c>
    </row>
    <row r="122" spans="1:7" x14ac:dyDescent="0.25">
      <c r="A122" s="35" t="s">
        <v>131</v>
      </c>
      <c r="B122" s="35" t="s">
        <v>2</v>
      </c>
      <c r="C122" s="35" t="s">
        <v>88</v>
      </c>
      <c r="D122" s="35" t="s">
        <v>87</v>
      </c>
      <c r="E122" s="35" t="s">
        <v>42</v>
      </c>
      <c r="F122" s="36">
        <v>16228.7998046875</v>
      </c>
      <c r="G122" s="37">
        <v>37705.5</v>
      </c>
    </row>
    <row r="123" spans="1:7" x14ac:dyDescent="0.25">
      <c r="A123" s="35" t="s">
        <v>131</v>
      </c>
      <c r="B123" s="35" t="s">
        <v>2</v>
      </c>
      <c r="C123" s="35" t="s">
        <v>88</v>
      </c>
      <c r="D123" s="35" t="s">
        <v>87</v>
      </c>
      <c r="E123" s="35" t="s">
        <v>42</v>
      </c>
      <c r="F123" s="36">
        <v>718.58001708984375</v>
      </c>
      <c r="G123" s="37">
        <v>372</v>
      </c>
    </row>
    <row r="124" spans="1:7" x14ac:dyDescent="0.25">
      <c r="A124" s="35" t="s">
        <v>131</v>
      </c>
      <c r="B124" s="35" t="s">
        <v>2</v>
      </c>
      <c r="C124" s="35" t="s">
        <v>88</v>
      </c>
      <c r="D124" s="35" t="s">
        <v>97</v>
      </c>
      <c r="E124" s="35" t="s">
        <v>96</v>
      </c>
      <c r="F124" s="36">
        <v>12669.3095703125</v>
      </c>
      <c r="G124" s="37">
        <v>1652.4000244140625</v>
      </c>
    </row>
    <row r="125" spans="1:7" x14ac:dyDescent="0.25">
      <c r="A125" s="35" t="s">
        <v>131</v>
      </c>
      <c r="B125" s="35" t="s">
        <v>2</v>
      </c>
      <c r="C125" s="35" t="s">
        <v>88</v>
      </c>
      <c r="D125" s="35" t="s">
        <v>91</v>
      </c>
      <c r="E125" s="35" t="s">
        <v>90</v>
      </c>
      <c r="F125" s="36">
        <v>50440.79931640625</v>
      </c>
      <c r="G125" s="37">
        <v>143992.712890625</v>
      </c>
    </row>
    <row r="126" spans="1:7" x14ac:dyDescent="0.25">
      <c r="A126" s="35" t="s">
        <v>131</v>
      </c>
      <c r="B126" s="35" t="s">
        <v>2</v>
      </c>
      <c r="C126" s="35" t="s">
        <v>88</v>
      </c>
      <c r="D126" s="35" t="s">
        <v>93</v>
      </c>
      <c r="E126" s="35" t="s">
        <v>30</v>
      </c>
      <c r="F126" s="36">
        <v>89620</v>
      </c>
      <c r="G126" s="37">
        <v>168400</v>
      </c>
    </row>
    <row r="127" spans="1:7" x14ac:dyDescent="0.25">
      <c r="A127" s="35" t="s">
        <v>131</v>
      </c>
      <c r="B127" s="35" t="s">
        <v>2</v>
      </c>
      <c r="C127" s="35" t="s">
        <v>88</v>
      </c>
      <c r="D127" s="35" t="s">
        <v>87</v>
      </c>
      <c r="E127" s="35" t="s">
        <v>30</v>
      </c>
      <c r="F127" s="36">
        <v>910268.640625</v>
      </c>
      <c r="G127" s="37">
        <v>2017723.90625</v>
      </c>
    </row>
    <row r="128" spans="1:7" x14ac:dyDescent="0.25">
      <c r="A128" s="35" t="s">
        <v>131</v>
      </c>
      <c r="B128" s="35" t="s">
        <v>2</v>
      </c>
      <c r="C128" s="35" t="s">
        <v>88</v>
      </c>
      <c r="D128" s="35" t="s">
        <v>87</v>
      </c>
      <c r="E128" s="35" t="s">
        <v>42</v>
      </c>
      <c r="F128" s="36">
        <v>12718.080078125</v>
      </c>
      <c r="G128" s="37">
        <v>37139.3603515625</v>
      </c>
    </row>
    <row r="129" spans="1:7" x14ac:dyDescent="0.25">
      <c r="A129" s="35" t="s">
        <v>131</v>
      </c>
      <c r="B129" s="35" t="s">
        <v>2</v>
      </c>
      <c r="C129" s="35" t="s">
        <v>88</v>
      </c>
      <c r="D129" s="35" t="s">
        <v>87</v>
      </c>
      <c r="E129" s="35" t="s">
        <v>30</v>
      </c>
      <c r="F129" s="36">
        <v>249805.734375</v>
      </c>
      <c r="G129" s="37">
        <v>541959.16015625</v>
      </c>
    </row>
    <row r="130" spans="1:7" x14ac:dyDescent="0.25">
      <c r="A130" s="35" t="s">
        <v>131</v>
      </c>
      <c r="B130" s="35" t="s">
        <v>2</v>
      </c>
      <c r="C130" s="35" t="s">
        <v>88</v>
      </c>
      <c r="D130" s="35" t="s">
        <v>87</v>
      </c>
      <c r="E130" s="35" t="s">
        <v>42</v>
      </c>
      <c r="F130" s="36">
        <v>2348.909912109375</v>
      </c>
      <c r="G130" s="37">
        <v>8991.150390625</v>
      </c>
    </row>
    <row r="131" spans="1:7" x14ac:dyDescent="0.25">
      <c r="A131" s="35" t="s">
        <v>131</v>
      </c>
      <c r="B131" s="35" t="s">
        <v>2</v>
      </c>
      <c r="C131" s="35" t="s">
        <v>88</v>
      </c>
      <c r="D131" s="35" t="s">
        <v>87</v>
      </c>
      <c r="E131" s="35" t="s">
        <v>37</v>
      </c>
      <c r="F131" s="36">
        <v>13232.38037109375</v>
      </c>
      <c r="G131" s="37">
        <v>23725.200561523438</v>
      </c>
    </row>
    <row r="132" spans="1:7" ht="15.75" thickBot="1" x14ac:dyDescent="0.3">
      <c r="A132" s="20" t="s">
        <v>131</v>
      </c>
      <c r="B132" s="22"/>
      <c r="C132" s="22"/>
      <c r="D132" s="22"/>
      <c r="E132" s="22"/>
      <c r="F132" s="22">
        <f>SUM(F116:F131)</f>
        <v>1742984.8654174805</v>
      </c>
      <c r="G132" s="21">
        <f>SUM(G116:G131)</f>
        <v>3938111.9931640625</v>
      </c>
    </row>
    <row r="133" spans="1:7" x14ac:dyDescent="0.25">
      <c r="A133" s="35" t="s">
        <v>133</v>
      </c>
      <c r="B133" s="35" t="s">
        <v>2</v>
      </c>
      <c r="C133" s="35" t="s">
        <v>88</v>
      </c>
      <c r="D133" s="35" t="s">
        <v>87</v>
      </c>
      <c r="E133" s="35" t="s">
        <v>84</v>
      </c>
      <c r="F133" s="36">
        <v>51124.80078125</v>
      </c>
      <c r="G133" s="37">
        <v>224562</v>
      </c>
    </row>
    <row r="134" spans="1:7" x14ac:dyDescent="0.25">
      <c r="A134" s="35" t="s">
        <v>133</v>
      </c>
      <c r="B134" s="35" t="s">
        <v>2</v>
      </c>
      <c r="C134" s="35" t="s">
        <v>88</v>
      </c>
      <c r="D134" s="35" t="s">
        <v>87</v>
      </c>
      <c r="E134" s="35" t="s">
        <v>42</v>
      </c>
      <c r="F134" s="36">
        <v>39585.02001953125</v>
      </c>
      <c r="G134" s="37">
        <v>112068.0986328125</v>
      </c>
    </row>
    <row r="135" spans="1:7" x14ac:dyDescent="0.25">
      <c r="A135" s="35" t="s">
        <v>133</v>
      </c>
      <c r="B135" s="35" t="s">
        <v>2</v>
      </c>
      <c r="C135" s="35" t="s">
        <v>88</v>
      </c>
      <c r="D135" s="35" t="s">
        <v>87</v>
      </c>
      <c r="E135" s="35" t="s">
        <v>30</v>
      </c>
      <c r="F135" s="36">
        <v>826692.88525390625</v>
      </c>
      <c r="G135" s="37">
        <v>1877416.03125</v>
      </c>
    </row>
    <row r="136" spans="1:7" x14ac:dyDescent="0.25">
      <c r="A136" s="35" t="s">
        <v>133</v>
      </c>
      <c r="B136" s="35" t="s">
        <v>2</v>
      </c>
      <c r="C136" s="35" t="s">
        <v>88</v>
      </c>
      <c r="D136" s="35" t="s">
        <v>87</v>
      </c>
      <c r="E136" s="35" t="s">
        <v>37</v>
      </c>
      <c r="F136" s="36">
        <v>35554.81982421875</v>
      </c>
      <c r="G136" s="37">
        <v>106772.529296875</v>
      </c>
    </row>
    <row r="137" spans="1:7" x14ac:dyDescent="0.25">
      <c r="A137" s="35" t="s">
        <v>133</v>
      </c>
      <c r="B137" s="35" t="s">
        <v>2</v>
      </c>
      <c r="C137" s="35" t="s">
        <v>88</v>
      </c>
      <c r="D137" s="35" t="s">
        <v>87</v>
      </c>
      <c r="E137" s="35" t="s">
        <v>90</v>
      </c>
      <c r="F137" s="36">
        <v>14078.400390625</v>
      </c>
      <c r="G137" s="37">
        <v>39233</v>
      </c>
    </row>
    <row r="138" spans="1:7" x14ac:dyDescent="0.25">
      <c r="A138" s="35" t="s">
        <v>133</v>
      </c>
      <c r="B138" s="35" t="s">
        <v>2</v>
      </c>
      <c r="C138" s="35" t="s">
        <v>88</v>
      </c>
      <c r="D138" s="35" t="s">
        <v>154</v>
      </c>
      <c r="E138" s="35" t="s">
        <v>42</v>
      </c>
      <c r="F138" s="36">
        <v>7672.31982421875</v>
      </c>
      <c r="G138" s="37">
        <v>24439.05078125</v>
      </c>
    </row>
    <row r="139" spans="1:7" x14ac:dyDescent="0.25">
      <c r="A139" s="35" t="s">
        <v>133</v>
      </c>
      <c r="B139" s="35" t="s">
        <v>2</v>
      </c>
      <c r="C139" s="35" t="s">
        <v>88</v>
      </c>
      <c r="D139" s="35" t="s">
        <v>93</v>
      </c>
      <c r="E139" s="35" t="s">
        <v>30</v>
      </c>
      <c r="F139" s="36">
        <v>107440</v>
      </c>
      <c r="G139" s="37">
        <v>240000</v>
      </c>
    </row>
    <row r="140" spans="1:7" x14ac:dyDescent="0.25">
      <c r="A140" s="35" t="s">
        <v>133</v>
      </c>
      <c r="B140" s="35" t="s">
        <v>2</v>
      </c>
      <c r="C140" s="35" t="s">
        <v>88</v>
      </c>
      <c r="D140" s="35" t="s">
        <v>155</v>
      </c>
      <c r="E140" s="35" t="s">
        <v>42</v>
      </c>
      <c r="F140" s="36">
        <v>142.8800048828125</v>
      </c>
      <c r="G140" s="37">
        <v>453.3900146484375</v>
      </c>
    </row>
    <row r="141" spans="1:7" x14ac:dyDescent="0.25">
      <c r="A141" s="35" t="s">
        <v>133</v>
      </c>
      <c r="B141" s="35" t="s">
        <v>2</v>
      </c>
      <c r="C141" s="35" t="s">
        <v>88</v>
      </c>
      <c r="D141" s="35" t="s">
        <v>97</v>
      </c>
      <c r="E141" s="35" t="s">
        <v>30</v>
      </c>
      <c r="F141" s="36">
        <v>708.6199951171875</v>
      </c>
      <c r="G141" s="37">
        <v>1961</v>
      </c>
    </row>
    <row r="142" spans="1:7" x14ac:dyDescent="0.25">
      <c r="A142" s="35" t="s">
        <v>133</v>
      </c>
      <c r="B142" s="35" t="s">
        <v>2</v>
      </c>
      <c r="C142" s="35" t="s">
        <v>88</v>
      </c>
      <c r="D142" s="35" t="s">
        <v>95</v>
      </c>
      <c r="E142" s="35" t="s">
        <v>30</v>
      </c>
      <c r="F142" s="36">
        <v>1781.72998046875</v>
      </c>
      <c r="G142" s="37">
        <v>2735.93994140625</v>
      </c>
    </row>
    <row r="143" spans="1:7" x14ac:dyDescent="0.25">
      <c r="A143" s="35" t="s">
        <v>133</v>
      </c>
      <c r="B143" s="35" t="s">
        <v>2</v>
      </c>
      <c r="C143" s="35" t="s">
        <v>88</v>
      </c>
      <c r="D143" s="35" t="s">
        <v>95</v>
      </c>
      <c r="E143" s="35" t="s">
        <v>34</v>
      </c>
      <c r="F143" s="36">
        <v>1306</v>
      </c>
      <c r="G143" s="37">
        <v>203.6300048828125</v>
      </c>
    </row>
    <row r="144" spans="1:7" x14ac:dyDescent="0.25">
      <c r="A144" s="35" t="s">
        <v>133</v>
      </c>
      <c r="B144" s="35" t="s">
        <v>2</v>
      </c>
      <c r="C144" s="35" t="s">
        <v>88</v>
      </c>
      <c r="D144" s="35" t="s">
        <v>89</v>
      </c>
      <c r="E144" s="35" t="s">
        <v>54</v>
      </c>
      <c r="F144" s="36">
        <v>13436.4501953125</v>
      </c>
      <c r="G144" s="37">
        <v>121524.8515625</v>
      </c>
    </row>
    <row r="145" spans="1:7" x14ac:dyDescent="0.25">
      <c r="A145" s="35" t="s">
        <v>133</v>
      </c>
      <c r="B145" s="35" t="s">
        <v>2</v>
      </c>
      <c r="C145" s="35" t="s">
        <v>88</v>
      </c>
      <c r="D145" s="35" t="s">
        <v>89</v>
      </c>
      <c r="E145" s="35" t="s">
        <v>84</v>
      </c>
      <c r="F145" s="36">
        <v>23522.560546875</v>
      </c>
      <c r="G145" s="37">
        <v>106973.69921875</v>
      </c>
    </row>
    <row r="146" spans="1:7" x14ac:dyDescent="0.25">
      <c r="A146" s="35" t="s">
        <v>133</v>
      </c>
      <c r="B146" s="35" t="s">
        <v>2</v>
      </c>
      <c r="C146" s="35" t="s">
        <v>88</v>
      </c>
      <c r="D146" s="35" t="s">
        <v>89</v>
      </c>
      <c r="E146" s="35" t="s">
        <v>45</v>
      </c>
      <c r="F146" s="36">
        <v>101952.560546875</v>
      </c>
      <c r="G146" s="37">
        <v>296568.8828125</v>
      </c>
    </row>
    <row r="147" spans="1:7" x14ac:dyDescent="0.25">
      <c r="A147" s="35" t="s">
        <v>133</v>
      </c>
      <c r="B147" s="35" t="s">
        <v>2</v>
      </c>
      <c r="C147" s="35" t="s">
        <v>88</v>
      </c>
      <c r="D147" s="35" t="s">
        <v>89</v>
      </c>
      <c r="E147" s="35" t="s">
        <v>92</v>
      </c>
      <c r="F147" s="36">
        <v>11545.580078125</v>
      </c>
      <c r="G147" s="37">
        <v>65640.6328125</v>
      </c>
    </row>
    <row r="148" spans="1:7" x14ac:dyDescent="0.25">
      <c r="A148" s="35" t="s">
        <v>133</v>
      </c>
      <c r="B148" s="35" t="s">
        <v>2</v>
      </c>
      <c r="C148" s="35" t="s">
        <v>88</v>
      </c>
      <c r="D148" s="35" t="s">
        <v>89</v>
      </c>
      <c r="E148" s="35" t="s">
        <v>90</v>
      </c>
      <c r="F148" s="36">
        <v>29654.979736328125</v>
      </c>
      <c r="G148" s="37">
        <v>88561.6787109375</v>
      </c>
    </row>
    <row r="149" spans="1:7" x14ac:dyDescent="0.25">
      <c r="A149" s="35" t="s">
        <v>133</v>
      </c>
      <c r="B149" s="35" t="s">
        <v>2</v>
      </c>
      <c r="C149" s="35" t="s">
        <v>88</v>
      </c>
      <c r="D149" s="35" t="s">
        <v>91</v>
      </c>
      <c r="E149" s="35" t="s">
        <v>54</v>
      </c>
      <c r="F149" s="36">
        <v>9741.2197265625</v>
      </c>
      <c r="G149" s="37">
        <v>89254.09375</v>
      </c>
    </row>
    <row r="150" spans="1:7" x14ac:dyDescent="0.25">
      <c r="A150" s="35" t="s">
        <v>133</v>
      </c>
      <c r="B150" s="35" t="s">
        <v>2</v>
      </c>
      <c r="C150" s="35" t="s">
        <v>88</v>
      </c>
      <c r="D150" s="35" t="s">
        <v>91</v>
      </c>
      <c r="E150" s="35" t="s">
        <v>64</v>
      </c>
      <c r="F150" s="36">
        <v>6592.7998046875</v>
      </c>
      <c r="G150" s="37">
        <v>38158.328125</v>
      </c>
    </row>
    <row r="151" spans="1:7" x14ac:dyDescent="0.25">
      <c r="A151" s="35" t="s">
        <v>133</v>
      </c>
      <c r="B151" s="35" t="s">
        <v>2</v>
      </c>
      <c r="C151" s="35" t="s">
        <v>88</v>
      </c>
      <c r="D151" s="35" t="s">
        <v>91</v>
      </c>
      <c r="E151" s="35" t="s">
        <v>45</v>
      </c>
      <c r="F151" s="36">
        <v>28419.2001953125</v>
      </c>
      <c r="G151" s="37">
        <v>98376.638671875</v>
      </c>
    </row>
    <row r="152" spans="1:7" x14ac:dyDescent="0.25">
      <c r="A152" s="35" t="s">
        <v>133</v>
      </c>
      <c r="B152" s="35" t="s">
        <v>2</v>
      </c>
      <c r="C152" s="35" t="s">
        <v>88</v>
      </c>
      <c r="D152" s="35" t="s">
        <v>91</v>
      </c>
      <c r="E152" s="35" t="s">
        <v>90</v>
      </c>
      <c r="F152" s="36">
        <v>65571.32080078125</v>
      </c>
      <c r="G152" s="37">
        <v>150422.11962890625</v>
      </c>
    </row>
    <row r="153" spans="1:7" ht="15.75" thickBot="1" x14ac:dyDescent="0.3">
      <c r="A153" s="20" t="s">
        <v>133</v>
      </c>
      <c r="B153" s="22"/>
      <c r="C153" s="22"/>
      <c r="D153" s="22"/>
      <c r="E153" s="22"/>
      <c r="F153" s="22">
        <f>SUM(F133:F152)</f>
        <v>1376524.1477050781</v>
      </c>
      <c r="G153" s="21">
        <f>SUM(G133:G152)</f>
        <v>3685325.5952148438</v>
      </c>
    </row>
    <row r="154" spans="1:7" x14ac:dyDescent="0.25">
      <c r="A154" s="35" t="s">
        <v>134</v>
      </c>
      <c r="B154" s="35" t="s">
        <v>2</v>
      </c>
      <c r="C154" s="35" t="s">
        <v>88</v>
      </c>
      <c r="D154" s="35" t="s">
        <v>100</v>
      </c>
      <c r="E154" s="35" t="s">
        <v>30</v>
      </c>
      <c r="F154" s="36">
        <v>352.72000122070312</v>
      </c>
      <c r="G154" s="37">
        <v>10357.2001953125</v>
      </c>
    </row>
    <row r="155" spans="1:7" x14ac:dyDescent="0.25">
      <c r="A155" s="35" t="s">
        <v>134</v>
      </c>
      <c r="B155" s="35" t="s">
        <v>2</v>
      </c>
      <c r="C155" s="35" t="s">
        <v>88</v>
      </c>
      <c r="D155" s="35" t="s">
        <v>87</v>
      </c>
      <c r="E155" s="35" t="s">
        <v>84</v>
      </c>
      <c r="F155" s="36">
        <v>23788.099609375</v>
      </c>
      <c r="G155" s="37">
        <v>116739.296875</v>
      </c>
    </row>
    <row r="156" spans="1:7" x14ac:dyDescent="0.25">
      <c r="A156" s="35" t="s">
        <v>134</v>
      </c>
      <c r="B156" s="35" t="s">
        <v>2</v>
      </c>
      <c r="C156" s="35" t="s">
        <v>88</v>
      </c>
      <c r="D156" s="35" t="s">
        <v>87</v>
      </c>
      <c r="E156" s="35" t="s">
        <v>42</v>
      </c>
      <c r="F156" s="36">
        <v>56900.3603515625</v>
      </c>
      <c r="G156" s="37">
        <v>163808.712890625</v>
      </c>
    </row>
    <row r="157" spans="1:7" x14ac:dyDescent="0.25">
      <c r="A157" s="35" t="s">
        <v>134</v>
      </c>
      <c r="B157" s="35" t="s">
        <v>2</v>
      </c>
      <c r="C157" s="35" t="s">
        <v>88</v>
      </c>
      <c r="D157" s="35" t="s">
        <v>87</v>
      </c>
      <c r="E157" s="35" t="s">
        <v>30</v>
      </c>
      <c r="F157" s="36">
        <v>2607235.384765625</v>
      </c>
      <c r="G157" s="37">
        <v>4665941.4375</v>
      </c>
    </row>
    <row r="158" spans="1:7" x14ac:dyDescent="0.25">
      <c r="A158" s="35" t="s">
        <v>134</v>
      </c>
      <c r="B158" s="35" t="s">
        <v>2</v>
      </c>
      <c r="C158" s="35" t="s">
        <v>88</v>
      </c>
      <c r="D158" s="35" t="s">
        <v>87</v>
      </c>
      <c r="E158" s="35" t="s">
        <v>37</v>
      </c>
      <c r="F158" s="36">
        <v>61038.090576171875</v>
      </c>
      <c r="G158" s="37">
        <v>204813.5</v>
      </c>
    </row>
    <row r="159" spans="1:7" x14ac:dyDescent="0.25">
      <c r="A159" s="35" t="s">
        <v>134</v>
      </c>
      <c r="B159" s="35" t="s">
        <v>2</v>
      </c>
      <c r="C159" s="35" t="s">
        <v>88</v>
      </c>
      <c r="D159" s="35" t="s">
        <v>87</v>
      </c>
      <c r="E159" s="35" t="s">
        <v>90</v>
      </c>
      <c r="F159" s="36">
        <v>42870.4794921875</v>
      </c>
      <c r="G159" s="37">
        <v>107376.5107421875</v>
      </c>
    </row>
    <row r="160" spans="1:7" x14ac:dyDescent="0.25">
      <c r="A160" s="35" t="s">
        <v>134</v>
      </c>
      <c r="B160" s="35" t="s">
        <v>2</v>
      </c>
      <c r="C160" s="35" t="s">
        <v>88</v>
      </c>
      <c r="D160" s="35" t="s">
        <v>154</v>
      </c>
      <c r="E160" s="35" t="s">
        <v>42</v>
      </c>
      <c r="F160" s="36">
        <v>10298.8798828125</v>
      </c>
      <c r="G160" s="37">
        <v>35027.3203125</v>
      </c>
    </row>
    <row r="161" spans="1:7" x14ac:dyDescent="0.25">
      <c r="A161" s="35" t="s">
        <v>134</v>
      </c>
      <c r="B161" s="35" t="s">
        <v>2</v>
      </c>
      <c r="C161" s="35" t="s">
        <v>88</v>
      </c>
      <c r="D161" s="35" t="s">
        <v>93</v>
      </c>
      <c r="E161" s="35" t="s">
        <v>30</v>
      </c>
      <c r="F161" s="36">
        <v>300000</v>
      </c>
      <c r="G161" s="37">
        <v>600000</v>
      </c>
    </row>
    <row r="162" spans="1:7" x14ac:dyDescent="0.25">
      <c r="A162" s="35" t="s">
        <v>134</v>
      </c>
      <c r="B162" s="35" t="s">
        <v>2</v>
      </c>
      <c r="C162" s="35" t="s">
        <v>88</v>
      </c>
      <c r="D162" s="35" t="s">
        <v>97</v>
      </c>
      <c r="E162" s="35" t="s">
        <v>96</v>
      </c>
      <c r="F162" s="36">
        <v>6275.60986328125</v>
      </c>
      <c r="G162" s="37">
        <v>8805.900390625</v>
      </c>
    </row>
    <row r="163" spans="1:7" x14ac:dyDescent="0.25">
      <c r="A163" s="35" t="s">
        <v>134</v>
      </c>
      <c r="B163" s="35" t="s">
        <v>2</v>
      </c>
      <c r="C163" s="35" t="s">
        <v>88</v>
      </c>
      <c r="D163" s="35" t="s">
        <v>97</v>
      </c>
      <c r="E163" s="35" t="s">
        <v>30</v>
      </c>
      <c r="F163" s="36">
        <v>21964.80078125</v>
      </c>
      <c r="G163" s="37">
        <v>3550</v>
      </c>
    </row>
    <row r="164" spans="1:7" ht="30" x14ac:dyDescent="0.25">
      <c r="A164" s="35" t="s">
        <v>134</v>
      </c>
      <c r="B164" s="35" t="s">
        <v>2</v>
      </c>
      <c r="C164" s="35" t="s">
        <v>88</v>
      </c>
      <c r="D164" s="35" t="s">
        <v>116</v>
      </c>
      <c r="E164" s="35" t="s">
        <v>30</v>
      </c>
      <c r="F164" s="36">
        <v>352.72000122070312</v>
      </c>
      <c r="G164" s="37">
        <v>10357.2001953125</v>
      </c>
    </row>
    <row r="165" spans="1:7" x14ac:dyDescent="0.25">
      <c r="A165" s="35" t="s">
        <v>134</v>
      </c>
      <c r="B165" s="35" t="s">
        <v>2</v>
      </c>
      <c r="C165" s="35" t="s">
        <v>88</v>
      </c>
      <c r="D165" s="35" t="s">
        <v>89</v>
      </c>
      <c r="E165" s="35" t="s">
        <v>45</v>
      </c>
      <c r="F165" s="36">
        <v>171754.3583984375</v>
      </c>
      <c r="G165" s="37">
        <v>508079.619140625</v>
      </c>
    </row>
    <row r="166" spans="1:7" x14ac:dyDescent="0.25">
      <c r="A166" s="35" t="s">
        <v>134</v>
      </c>
      <c r="B166" s="35" t="s">
        <v>2</v>
      </c>
      <c r="C166" s="35" t="s">
        <v>88</v>
      </c>
      <c r="D166" s="35" t="s">
        <v>89</v>
      </c>
      <c r="E166" s="35" t="s">
        <v>90</v>
      </c>
      <c r="F166" s="36">
        <v>37180.07958984375</v>
      </c>
      <c r="G166" s="37">
        <v>117852.4296875</v>
      </c>
    </row>
    <row r="167" spans="1:7" x14ac:dyDescent="0.25">
      <c r="A167" s="35" t="s">
        <v>134</v>
      </c>
      <c r="B167" s="35" t="s">
        <v>2</v>
      </c>
      <c r="C167" s="35" t="s">
        <v>88</v>
      </c>
      <c r="D167" s="35" t="s">
        <v>91</v>
      </c>
      <c r="E167" s="35" t="s">
        <v>51</v>
      </c>
      <c r="F167" s="36">
        <v>6044.39990234375</v>
      </c>
      <c r="G167" s="37">
        <v>35758.19140625</v>
      </c>
    </row>
    <row r="168" spans="1:7" x14ac:dyDescent="0.25">
      <c r="A168" s="35" t="s">
        <v>134</v>
      </c>
      <c r="B168" s="35" t="s">
        <v>2</v>
      </c>
      <c r="C168" s="35" t="s">
        <v>88</v>
      </c>
      <c r="D168" s="35" t="s">
        <v>91</v>
      </c>
      <c r="E168" s="35" t="s">
        <v>45</v>
      </c>
      <c r="F168" s="36">
        <v>53208</v>
      </c>
      <c r="G168" s="37">
        <v>125472.1884765625</v>
      </c>
    </row>
    <row r="169" spans="1:7" x14ac:dyDescent="0.25">
      <c r="A169" s="35" t="s">
        <v>134</v>
      </c>
      <c r="B169" s="35" t="s">
        <v>2</v>
      </c>
      <c r="C169" s="35" t="s">
        <v>88</v>
      </c>
      <c r="D169" s="35" t="s">
        <v>91</v>
      </c>
      <c r="E169" s="35" t="s">
        <v>90</v>
      </c>
      <c r="F169" s="36">
        <v>69742.7998046875</v>
      </c>
      <c r="G169" s="37">
        <v>197987.9111328125</v>
      </c>
    </row>
    <row r="170" spans="1:7" ht="15.75" thickBot="1" x14ac:dyDescent="0.3">
      <c r="A170" s="20" t="s">
        <v>134</v>
      </c>
      <c r="B170" s="22"/>
      <c r="C170" s="22"/>
      <c r="D170" s="22"/>
      <c r="E170" s="22"/>
      <c r="F170" s="22">
        <f>SUM(F154:F169)</f>
        <v>3469006.7830200195</v>
      </c>
      <c r="G170" s="21">
        <f>SUM(G154:G169)</f>
        <v>6911927.4189453125</v>
      </c>
    </row>
    <row r="171" spans="1:7" x14ac:dyDescent="0.25">
      <c r="A171" s="35" t="s">
        <v>137</v>
      </c>
      <c r="B171" s="35" t="s">
        <v>2</v>
      </c>
      <c r="C171" s="35" t="s">
        <v>88</v>
      </c>
      <c r="D171" s="35" t="s">
        <v>87</v>
      </c>
      <c r="E171" s="35" t="s">
        <v>96</v>
      </c>
      <c r="F171" s="36">
        <v>298.89999389648437</v>
      </c>
      <c r="G171" s="37">
        <v>852</v>
      </c>
    </row>
    <row r="172" spans="1:7" x14ac:dyDescent="0.25">
      <c r="A172" s="35" t="s">
        <v>137</v>
      </c>
      <c r="B172" s="35" t="s">
        <v>2</v>
      </c>
      <c r="C172" s="35" t="s">
        <v>88</v>
      </c>
      <c r="D172" s="35" t="s">
        <v>87</v>
      </c>
      <c r="E172" s="35" t="s">
        <v>42</v>
      </c>
      <c r="F172" s="36">
        <v>2234.2900390625</v>
      </c>
      <c r="G172" s="37">
        <v>8990.75</v>
      </c>
    </row>
    <row r="173" spans="1:7" x14ac:dyDescent="0.25">
      <c r="A173" s="35" t="s">
        <v>137</v>
      </c>
      <c r="B173" s="35" t="s">
        <v>2</v>
      </c>
      <c r="C173" s="35" t="s">
        <v>88</v>
      </c>
      <c r="D173" s="35" t="s">
        <v>87</v>
      </c>
      <c r="E173" s="35" t="s">
        <v>30</v>
      </c>
      <c r="F173" s="36">
        <v>639206.40234375</v>
      </c>
      <c r="G173" s="37">
        <v>1437306.625</v>
      </c>
    </row>
    <row r="174" spans="1:7" x14ac:dyDescent="0.25">
      <c r="A174" s="35" t="s">
        <v>137</v>
      </c>
      <c r="B174" s="35" t="s">
        <v>2</v>
      </c>
      <c r="C174" s="35" t="s">
        <v>88</v>
      </c>
      <c r="D174" s="35" t="s">
        <v>87</v>
      </c>
      <c r="E174" s="35" t="s">
        <v>37</v>
      </c>
      <c r="F174" s="36">
        <v>11264</v>
      </c>
      <c r="G174" s="37">
        <v>28721.880859375</v>
      </c>
    </row>
    <row r="175" spans="1:7" x14ac:dyDescent="0.25">
      <c r="A175" s="35" t="s">
        <v>137</v>
      </c>
      <c r="B175" s="35" t="s">
        <v>2</v>
      </c>
      <c r="C175" s="35" t="s">
        <v>88</v>
      </c>
      <c r="D175" s="35" t="s">
        <v>87</v>
      </c>
      <c r="E175" s="35" t="s">
        <v>92</v>
      </c>
      <c r="F175" s="36">
        <v>13429.9404296875</v>
      </c>
      <c r="G175" s="37">
        <v>77538.46875</v>
      </c>
    </row>
    <row r="176" spans="1:7" x14ac:dyDescent="0.25">
      <c r="A176" s="35" t="s">
        <v>137</v>
      </c>
      <c r="B176" s="35" t="s">
        <v>2</v>
      </c>
      <c r="C176" s="35" t="s">
        <v>88</v>
      </c>
      <c r="D176" s="35" t="s">
        <v>93</v>
      </c>
      <c r="E176" s="35" t="s">
        <v>30</v>
      </c>
      <c r="F176" s="36">
        <v>59810</v>
      </c>
      <c r="G176" s="37">
        <v>114200</v>
      </c>
    </row>
    <row r="177" spans="1:7" x14ac:dyDescent="0.25">
      <c r="A177" s="35" t="s">
        <v>137</v>
      </c>
      <c r="B177" s="35" t="s">
        <v>2</v>
      </c>
      <c r="C177" s="35" t="s">
        <v>88</v>
      </c>
      <c r="D177" s="35" t="s">
        <v>95</v>
      </c>
      <c r="E177" s="35" t="s">
        <v>30</v>
      </c>
      <c r="F177" s="36">
        <v>2728.840087890625</v>
      </c>
      <c r="G177" s="37">
        <v>4433.60009765625</v>
      </c>
    </row>
    <row r="178" spans="1:7" x14ac:dyDescent="0.25">
      <c r="A178" s="35" t="s">
        <v>137</v>
      </c>
      <c r="B178" s="35" t="s">
        <v>2</v>
      </c>
      <c r="C178" s="35" t="s">
        <v>88</v>
      </c>
      <c r="D178" s="35" t="s">
        <v>89</v>
      </c>
      <c r="E178" s="35" t="s">
        <v>132</v>
      </c>
      <c r="F178" s="36">
        <v>1890</v>
      </c>
      <c r="G178" s="37">
        <v>5080.9501953125</v>
      </c>
    </row>
    <row r="179" spans="1:7" x14ac:dyDescent="0.25">
      <c r="A179" s="35" t="s">
        <v>137</v>
      </c>
      <c r="B179" s="35" t="s">
        <v>2</v>
      </c>
      <c r="C179" s="35" t="s">
        <v>88</v>
      </c>
      <c r="D179" s="35" t="s">
        <v>89</v>
      </c>
      <c r="E179" s="35" t="s">
        <v>45</v>
      </c>
      <c r="F179" s="36">
        <v>48560.9609375</v>
      </c>
      <c r="G179" s="37">
        <v>150620.251953125</v>
      </c>
    </row>
    <row r="180" spans="1:7" x14ac:dyDescent="0.25">
      <c r="A180" s="35" t="s">
        <v>137</v>
      </c>
      <c r="B180" s="35" t="s">
        <v>2</v>
      </c>
      <c r="C180" s="35" t="s">
        <v>88</v>
      </c>
      <c r="D180" s="35" t="s">
        <v>89</v>
      </c>
      <c r="E180" s="35" t="s">
        <v>90</v>
      </c>
      <c r="F180" s="36">
        <v>8130</v>
      </c>
      <c r="G180" s="37">
        <v>24584.150390625</v>
      </c>
    </row>
    <row r="181" spans="1:7" x14ac:dyDescent="0.25">
      <c r="A181" s="35" t="s">
        <v>137</v>
      </c>
      <c r="B181" s="35" t="s">
        <v>2</v>
      </c>
      <c r="C181" s="35" t="s">
        <v>88</v>
      </c>
      <c r="D181" s="35" t="s">
        <v>91</v>
      </c>
      <c r="E181" s="35" t="s">
        <v>84</v>
      </c>
      <c r="F181" s="36">
        <v>47897.6015625</v>
      </c>
      <c r="G181" s="37">
        <v>234852</v>
      </c>
    </row>
    <row r="182" spans="1:7" x14ac:dyDescent="0.25">
      <c r="A182" s="35" t="s">
        <v>137</v>
      </c>
      <c r="B182" s="35" t="s">
        <v>2</v>
      </c>
      <c r="C182" s="35" t="s">
        <v>88</v>
      </c>
      <c r="D182" s="35" t="s">
        <v>91</v>
      </c>
      <c r="E182" s="35" t="s">
        <v>51</v>
      </c>
      <c r="F182" s="36">
        <v>6012</v>
      </c>
      <c r="G182" s="37">
        <v>37059.8203125</v>
      </c>
    </row>
    <row r="183" spans="1:7" x14ac:dyDescent="0.25">
      <c r="A183" s="35" t="s">
        <v>137</v>
      </c>
      <c r="B183" s="35" t="s">
        <v>2</v>
      </c>
      <c r="C183" s="35" t="s">
        <v>88</v>
      </c>
      <c r="D183" s="35" t="s">
        <v>91</v>
      </c>
      <c r="E183" s="35" t="s">
        <v>45</v>
      </c>
      <c r="F183" s="36">
        <v>10562.400390625</v>
      </c>
      <c r="G183" s="37">
        <v>43941.9609375</v>
      </c>
    </row>
    <row r="184" spans="1:7" x14ac:dyDescent="0.25">
      <c r="A184" s="35" t="s">
        <v>137</v>
      </c>
      <c r="B184" s="35" t="s">
        <v>2</v>
      </c>
      <c r="C184" s="35" t="s">
        <v>88</v>
      </c>
      <c r="D184" s="35" t="s">
        <v>91</v>
      </c>
      <c r="E184" s="35" t="s">
        <v>90</v>
      </c>
      <c r="F184" s="36">
        <v>33936</v>
      </c>
      <c r="G184" s="37">
        <v>90727.7109375</v>
      </c>
    </row>
    <row r="185" spans="1:7" ht="15.75" thickBot="1" x14ac:dyDescent="0.3">
      <c r="A185" s="20" t="s">
        <v>137</v>
      </c>
      <c r="B185" s="22"/>
      <c r="C185" s="22"/>
      <c r="D185" s="22"/>
      <c r="E185" s="22"/>
      <c r="F185" s="22">
        <f>SUM(F171:F184)</f>
        <v>885961.33578491211</v>
      </c>
      <c r="G185" s="21">
        <f>SUM(G171:G184)</f>
        <v>2258910.1694335938</v>
      </c>
    </row>
    <row r="186" spans="1:7" x14ac:dyDescent="0.25">
      <c r="A186" s="35" t="s">
        <v>140</v>
      </c>
      <c r="B186" s="35" t="s">
        <v>2</v>
      </c>
      <c r="C186" s="35" t="s">
        <v>88</v>
      </c>
      <c r="D186" s="35" t="s">
        <v>87</v>
      </c>
      <c r="E186" s="35" t="s">
        <v>84</v>
      </c>
      <c r="F186" s="36">
        <v>23948.80078125</v>
      </c>
      <c r="G186" s="37">
        <v>117426</v>
      </c>
    </row>
    <row r="187" spans="1:7" x14ac:dyDescent="0.25">
      <c r="A187" s="35" t="s">
        <v>140</v>
      </c>
      <c r="B187" s="35" t="s">
        <v>2</v>
      </c>
      <c r="C187" s="35" t="s">
        <v>88</v>
      </c>
      <c r="D187" s="35" t="s">
        <v>87</v>
      </c>
      <c r="E187" s="35" t="s">
        <v>42</v>
      </c>
      <c r="F187" s="36">
        <v>43600.3193359375</v>
      </c>
      <c r="G187" s="37">
        <v>122719.69921875</v>
      </c>
    </row>
    <row r="188" spans="1:7" x14ac:dyDescent="0.25">
      <c r="A188" s="35" t="s">
        <v>140</v>
      </c>
      <c r="B188" s="35" t="s">
        <v>2</v>
      </c>
      <c r="C188" s="35" t="s">
        <v>88</v>
      </c>
      <c r="D188" s="35" t="s">
        <v>87</v>
      </c>
      <c r="E188" s="35" t="s">
        <v>30</v>
      </c>
      <c r="F188" s="36">
        <v>265678.7255859375</v>
      </c>
      <c r="G188" s="37">
        <v>748666.3125</v>
      </c>
    </row>
    <row r="189" spans="1:7" x14ac:dyDescent="0.25">
      <c r="A189" s="35" t="s">
        <v>140</v>
      </c>
      <c r="B189" s="35" t="s">
        <v>2</v>
      </c>
      <c r="C189" s="35" t="s">
        <v>88</v>
      </c>
      <c r="D189" s="35" t="s">
        <v>87</v>
      </c>
      <c r="E189" s="35" t="s">
        <v>37</v>
      </c>
      <c r="F189" s="36">
        <v>19513.8603515625</v>
      </c>
      <c r="G189" s="37">
        <v>74107.330078125</v>
      </c>
    </row>
    <row r="190" spans="1:7" x14ac:dyDescent="0.25">
      <c r="A190" s="35" t="s">
        <v>140</v>
      </c>
      <c r="B190" s="35" t="s">
        <v>2</v>
      </c>
      <c r="C190" s="35" t="s">
        <v>88</v>
      </c>
      <c r="D190" s="35" t="s">
        <v>93</v>
      </c>
      <c r="E190" s="35" t="s">
        <v>42</v>
      </c>
      <c r="F190" s="36">
        <v>10298.8798828125</v>
      </c>
      <c r="G190" s="37">
        <v>34946.6796875</v>
      </c>
    </row>
    <row r="191" spans="1:7" x14ac:dyDescent="0.25">
      <c r="A191" s="35" t="s">
        <v>140</v>
      </c>
      <c r="B191" s="35" t="s">
        <v>2</v>
      </c>
      <c r="C191" s="35" t="s">
        <v>88</v>
      </c>
      <c r="D191" s="35" t="s">
        <v>93</v>
      </c>
      <c r="E191" s="35" t="s">
        <v>37</v>
      </c>
      <c r="F191" s="36">
        <v>13765.6298828125</v>
      </c>
      <c r="G191" s="37">
        <v>44555.76171875</v>
      </c>
    </row>
    <row r="192" spans="1:7" x14ac:dyDescent="0.25">
      <c r="A192" s="35" t="s">
        <v>140</v>
      </c>
      <c r="B192" s="35" t="s">
        <v>2</v>
      </c>
      <c r="C192" s="35" t="s">
        <v>88</v>
      </c>
      <c r="D192" s="35" t="s">
        <v>95</v>
      </c>
      <c r="E192" s="35" t="s">
        <v>30</v>
      </c>
      <c r="F192" s="36">
        <v>77158.321533203125</v>
      </c>
      <c r="G192" s="37">
        <v>97051.80859375</v>
      </c>
    </row>
    <row r="193" spans="1:7" x14ac:dyDescent="0.25">
      <c r="A193" s="35" t="s">
        <v>140</v>
      </c>
      <c r="B193" s="35" t="s">
        <v>2</v>
      </c>
      <c r="C193" s="35" t="s">
        <v>88</v>
      </c>
      <c r="D193" s="35" t="s">
        <v>156</v>
      </c>
      <c r="E193" s="35" t="s">
        <v>66</v>
      </c>
      <c r="F193" s="36">
        <v>298</v>
      </c>
      <c r="G193" s="37">
        <v>744</v>
      </c>
    </row>
    <row r="194" spans="1:7" x14ac:dyDescent="0.25">
      <c r="A194" s="35" t="s">
        <v>140</v>
      </c>
      <c r="B194" s="35" t="s">
        <v>2</v>
      </c>
      <c r="C194" s="35" t="s">
        <v>88</v>
      </c>
      <c r="D194" s="35" t="s">
        <v>156</v>
      </c>
      <c r="E194" s="35" t="s">
        <v>127</v>
      </c>
      <c r="F194" s="36">
        <v>24</v>
      </c>
      <c r="G194" s="37">
        <v>20</v>
      </c>
    </row>
    <row r="195" spans="1:7" x14ac:dyDescent="0.25">
      <c r="A195" s="35" t="s">
        <v>140</v>
      </c>
      <c r="B195" s="35" t="s">
        <v>2</v>
      </c>
      <c r="C195" s="35" t="s">
        <v>88</v>
      </c>
      <c r="D195" s="35" t="s">
        <v>89</v>
      </c>
      <c r="E195" s="35" t="s">
        <v>54</v>
      </c>
      <c r="F195" s="36">
        <v>8114.77978515625</v>
      </c>
      <c r="G195" s="37">
        <v>77835.9609375</v>
      </c>
    </row>
    <row r="196" spans="1:7" x14ac:dyDescent="0.25">
      <c r="A196" s="35" t="s">
        <v>140</v>
      </c>
      <c r="B196" s="35" t="s">
        <v>2</v>
      </c>
      <c r="C196" s="35" t="s">
        <v>88</v>
      </c>
      <c r="D196" s="35" t="s">
        <v>89</v>
      </c>
      <c r="E196" s="35" t="s">
        <v>132</v>
      </c>
      <c r="F196" s="36">
        <v>1890</v>
      </c>
      <c r="G196" s="37">
        <v>5080.9501953125</v>
      </c>
    </row>
    <row r="197" spans="1:7" x14ac:dyDescent="0.25">
      <c r="A197" s="35" t="s">
        <v>140</v>
      </c>
      <c r="B197" s="35" t="s">
        <v>2</v>
      </c>
      <c r="C197" s="35" t="s">
        <v>88</v>
      </c>
      <c r="D197" s="35" t="s">
        <v>89</v>
      </c>
      <c r="E197" s="35" t="s">
        <v>45</v>
      </c>
      <c r="F197" s="36">
        <v>53337.9208984375</v>
      </c>
      <c r="G197" s="37">
        <v>165174.01953125</v>
      </c>
    </row>
    <row r="198" spans="1:7" x14ac:dyDescent="0.25">
      <c r="A198" s="35" t="s">
        <v>140</v>
      </c>
      <c r="B198" s="35" t="s">
        <v>2</v>
      </c>
      <c r="C198" s="35" t="s">
        <v>88</v>
      </c>
      <c r="D198" s="35" t="s">
        <v>89</v>
      </c>
      <c r="E198" s="35" t="s">
        <v>90</v>
      </c>
      <c r="F198" s="36">
        <v>34311.60009765625</v>
      </c>
      <c r="G198" s="37">
        <v>119699.587890625</v>
      </c>
    </row>
    <row r="199" spans="1:7" x14ac:dyDescent="0.25">
      <c r="A199" s="35" t="s">
        <v>140</v>
      </c>
      <c r="B199" s="35" t="s">
        <v>2</v>
      </c>
      <c r="C199" s="35" t="s">
        <v>88</v>
      </c>
      <c r="D199" s="35" t="s">
        <v>91</v>
      </c>
      <c r="E199" s="35" t="s">
        <v>84</v>
      </c>
      <c r="F199" s="36">
        <v>46712.19921875</v>
      </c>
      <c r="G199" s="37">
        <v>234852</v>
      </c>
    </row>
    <row r="200" spans="1:7" x14ac:dyDescent="0.25">
      <c r="A200" s="35" t="s">
        <v>140</v>
      </c>
      <c r="B200" s="35" t="s">
        <v>2</v>
      </c>
      <c r="C200" s="35" t="s">
        <v>88</v>
      </c>
      <c r="D200" s="35" t="s">
        <v>91</v>
      </c>
      <c r="E200" s="35" t="s">
        <v>45</v>
      </c>
      <c r="F200" s="36">
        <v>60169.7392578125</v>
      </c>
      <c r="G200" s="37">
        <v>138985.501953125</v>
      </c>
    </row>
    <row r="201" spans="1:7" x14ac:dyDescent="0.25">
      <c r="A201" s="35" t="s">
        <v>140</v>
      </c>
      <c r="B201" s="35" t="s">
        <v>2</v>
      </c>
      <c r="C201" s="35" t="s">
        <v>88</v>
      </c>
      <c r="D201" s="35" t="s">
        <v>91</v>
      </c>
      <c r="E201" s="35" t="s">
        <v>90</v>
      </c>
      <c r="F201" s="36">
        <v>6915</v>
      </c>
      <c r="G201" s="37">
        <v>21612.529296875</v>
      </c>
    </row>
    <row r="202" spans="1:7" ht="15.75" thickBot="1" x14ac:dyDescent="0.3">
      <c r="A202" s="20" t="s">
        <v>140</v>
      </c>
      <c r="B202" s="22"/>
      <c r="C202" s="22"/>
      <c r="D202" s="22"/>
      <c r="E202" s="22"/>
      <c r="F202" s="22">
        <f>SUM(F186:F201)</f>
        <v>665737.77661132812</v>
      </c>
      <c r="G202" s="21">
        <f>SUM(G186:G201)</f>
        <v>2003478.1416015625</v>
      </c>
    </row>
    <row r="203" spans="1:7" x14ac:dyDescent="0.25">
      <c r="A203" s="35" t="s">
        <v>141</v>
      </c>
      <c r="B203" s="35" t="s">
        <v>2</v>
      </c>
      <c r="C203" s="35" t="s">
        <v>88</v>
      </c>
      <c r="D203" s="35" t="s">
        <v>100</v>
      </c>
      <c r="E203" s="35" t="s">
        <v>30</v>
      </c>
      <c r="F203" s="36">
        <v>1411.0999755859375</v>
      </c>
      <c r="G203" s="37">
        <v>44705</v>
      </c>
    </row>
    <row r="204" spans="1:7" x14ac:dyDescent="0.25">
      <c r="A204" s="35" t="s">
        <v>141</v>
      </c>
      <c r="B204" s="35" t="s">
        <v>2</v>
      </c>
      <c r="C204" s="35" t="s">
        <v>88</v>
      </c>
      <c r="D204" s="35" t="s">
        <v>87</v>
      </c>
      <c r="E204" s="35" t="s">
        <v>54</v>
      </c>
      <c r="F204" s="36">
        <v>10112.16015625</v>
      </c>
      <c r="G204" s="37">
        <v>94647.8984375</v>
      </c>
    </row>
    <row r="205" spans="1:7" x14ac:dyDescent="0.25">
      <c r="A205" s="35" t="s">
        <v>141</v>
      </c>
      <c r="B205" s="35" t="s">
        <v>2</v>
      </c>
      <c r="C205" s="35" t="s">
        <v>88</v>
      </c>
      <c r="D205" s="35" t="s">
        <v>87</v>
      </c>
      <c r="E205" s="35" t="s">
        <v>84</v>
      </c>
      <c r="F205" s="36">
        <v>71846.40234375</v>
      </c>
      <c r="G205" s="37">
        <v>352277</v>
      </c>
    </row>
    <row r="206" spans="1:7" x14ac:dyDescent="0.25">
      <c r="A206" s="35" t="s">
        <v>141</v>
      </c>
      <c r="B206" s="35" t="s">
        <v>2</v>
      </c>
      <c r="C206" s="35" t="s">
        <v>88</v>
      </c>
      <c r="D206" s="35" t="s">
        <v>87</v>
      </c>
      <c r="E206" s="35" t="s">
        <v>42</v>
      </c>
      <c r="F206" s="36">
        <v>49949.15869140625</v>
      </c>
      <c r="G206" s="37">
        <v>134661.328125</v>
      </c>
    </row>
    <row r="207" spans="1:7" x14ac:dyDescent="0.25">
      <c r="A207" s="35" t="s">
        <v>141</v>
      </c>
      <c r="B207" s="35" t="s">
        <v>2</v>
      </c>
      <c r="C207" s="35" t="s">
        <v>88</v>
      </c>
      <c r="D207" s="35" t="s">
        <v>87</v>
      </c>
      <c r="E207" s="35" t="s">
        <v>30</v>
      </c>
      <c r="F207" s="36">
        <v>1654329.724609375</v>
      </c>
      <c r="G207" s="37">
        <v>3841886.3359375</v>
      </c>
    </row>
    <row r="208" spans="1:7" x14ac:dyDescent="0.25">
      <c r="A208" s="35" t="s">
        <v>141</v>
      </c>
      <c r="B208" s="35" t="s">
        <v>2</v>
      </c>
      <c r="C208" s="35" t="s">
        <v>88</v>
      </c>
      <c r="D208" s="35" t="s">
        <v>87</v>
      </c>
      <c r="E208" s="35" t="s">
        <v>90</v>
      </c>
      <c r="F208" s="36">
        <v>17354.400390625</v>
      </c>
      <c r="G208" s="37">
        <v>43323.80078125</v>
      </c>
    </row>
    <row r="209" spans="1:7" x14ac:dyDescent="0.25">
      <c r="A209" s="35" t="s">
        <v>141</v>
      </c>
      <c r="B209" s="35" t="s">
        <v>2</v>
      </c>
      <c r="C209" s="35" t="s">
        <v>88</v>
      </c>
      <c r="D209" s="35" t="s">
        <v>93</v>
      </c>
      <c r="E209" s="35" t="s">
        <v>30</v>
      </c>
      <c r="F209" s="36">
        <v>238590</v>
      </c>
      <c r="G209" s="37">
        <v>437400</v>
      </c>
    </row>
    <row r="210" spans="1:7" x14ac:dyDescent="0.25">
      <c r="A210" s="35" t="s">
        <v>141</v>
      </c>
      <c r="B210" s="35" t="s">
        <v>2</v>
      </c>
      <c r="C210" s="35" t="s">
        <v>88</v>
      </c>
      <c r="D210" s="35" t="s">
        <v>95</v>
      </c>
      <c r="E210" s="35" t="s">
        <v>30</v>
      </c>
      <c r="F210" s="36">
        <v>3184.9900360107422</v>
      </c>
      <c r="G210" s="37">
        <v>4667.7799377441406</v>
      </c>
    </row>
    <row r="211" spans="1:7" x14ac:dyDescent="0.25">
      <c r="A211" s="35" t="s">
        <v>141</v>
      </c>
      <c r="B211" s="35" t="s">
        <v>2</v>
      </c>
      <c r="C211" s="35" t="s">
        <v>88</v>
      </c>
      <c r="D211" s="35" t="s">
        <v>95</v>
      </c>
      <c r="E211" s="35" t="s">
        <v>34</v>
      </c>
      <c r="F211" s="36">
        <v>2390.360107421875</v>
      </c>
      <c r="G211" s="37">
        <v>7693.91015625</v>
      </c>
    </row>
    <row r="212" spans="1:7" x14ac:dyDescent="0.25">
      <c r="A212" s="35" t="s">
        <v>141</v>
      </c>
      <c r="B212" s="35" t="s">
        <v>2</v>
      </c>
      <c r="C212" s="35" t="s">
        <v>88</v>
      </c>
      <c r="D212" s="35" t="s">
        <v>89</v>
      </c>
      <c r="E212" s="35" t="s">
        <v>42</v>
      </c>
      <c r="F212" s="36">
        <v>33861.599609375</v>
      </c>
      <c r="G212" s="37">
        <v>67441.01953125</v>
      </c>
    </row>
    <row r="213" spans="1:7" x14ac:dyDescent="0.25">
      <c r="A213" s="35" t="s">
        <v>141</v>
      </c>
      <c r="B213" s="35" t="s">
        <v>2</v>
      </c>
      <c r="C213" s="35" t="s">
        <v>88</v>
      </c>
      <c r="D213" s="35" t="s">
        <v>89</v>
      </c>
      <c r="E213" s="35" t="s">
        <v>64</v>
      </c>
      <c r="F213" s="36">
        <v>5697.60009765625</v>
      </c>
      <c r="G213" s="37">
        <v>36018.53125</v>
      </c>
    </row>
    <row r="214" spans="1:7" x14ac:dyDescent="0.25">
      <c r="A214" s="35" t="s">
        <v>141</v>
      </c>
      <c r="B214" s="35" t="s">
        <v>2</v>
      </c>
      <c r="C214" s="35" t="s">
        <v>88</v>
      </c>
      <c r="D214" s="35" t="s">
        <v>89</v>
      </c>
      <c r="E214" s="35" t="s">
        <v>45</v>
      </c>
      <c r="F214" s="36">
        <v>80918.87890625</v>
      </c>
      <c r="G214" s="37">
        <v>267413.12890625</v>
      </c>
    </row>
    <row r="215" spans="1:7" x14ac:dyDescent="0.25">
      <c r="A215" s="35" t="s">
        <v>141</v>
      </c>
      <c r="B215" s="35" t="s">
        <v>2</v>
      </c>
      <c r="C215" s="35" t="s">
        <v>88</v>
      </c>
      <c r="D215" s="35" t="s">
        <v>89</v>
      </c>
      <c r="E215" s="35" t="s">
        <v>92</v>
      </c>
      <c r="F215" s="36">
        <v>23259.83984375</v>
      </c>
      <c r="G215" s="37">
        <v>137338.078125</v>
      </c>
    </row>
    <row r="216" spans="1:7" x14ac:dyDescent="0.25">
      <c r="A216" s="35" t="s">
        <v>141</v>
      </c>
      <c r="B216" s="35" t="s">
        <v>2</v>
      </c>
      <c r="C216" s="35" t="s">
        <v>88</v>
      </c>
      <c r="D216" s="35" t="s">
        <v>89</v>
      </c>
      <c r="E216" s="35" t="s">
        <v>90</v>
      </c>
      <c r="F216" s="36">
        <v>33563.9501953125</v>
      </c>
      <c r="G216" s="37">
        <v>98247.298828125</v>
      </c>
    </row>
    <row r="217" spans="1:7" x14ac:dyDescent="0.25">
      <c r="A217" s="35" t="s">
        <v>141</v>
      </c>
      <c r="B217" s="35" t="s">
        <v>2</v>
      </c>
      <c r="C217" s="35" t="s">
        <v>88</v>
      </c>
      <c r="D217" s="35" t="s">
        <v>91</v>
      </c>
      <c r="E217" s="35" t="s">
        <v>45</v>
      </c>
      <c r="F217" s="36">
        <v>97750.5791015625</v>
      </c>
      <c r="G217" s="37">
        <v>166683.9296875</v>
      </c>
    </row>
    <row r="218" spans="1:7" x14ac:dyDescent="0.25">
      <c r="A218" s="35" t="s">
        <v>141</v>
      </c>
      <c r="B218" s="35" t="s">
        <v>2</v>
      </c>
      <c r="C218" s="35" t="s">
        <v>88</v>
      </c>
      <c r="D218" s="35" t="s">
        <v>91</v>
      </c>
      <c r="E218" s="35" t="s">
        <v>90</v>
      </c>
      <c r="F218" s="36">
        <v>35031.60009765625</v>
      </c>
      <c r="G218" s="37">
        <v>118499.3681640625</v>
      </c>
    </row>
    <row r="219" spans="1:7" ht="15.75" thickBot="1" x14ac:dyDescent="0.3">
      <c r="A219" s="20" t="s">
        <v>141</v>
      </c>
      <c r="B219" s="22"/>
      <c r="C219" s="22"/>
      <c r="D219" s="22"/>
      <c r="E219" s="22"/>
      <c r="F219" s="22">
        <f>SUM(F203:F218)</f>
        <v>2359252.3441619873</v>
      </c>
      <c r="G219" s="21">
        <f>SUM(G203:G218)</f>
        <v>5852904.4078674316</v>
      </c>
    </row>
    <row r="220" spans="1:7" ht="16.5" thickBot="1" x14ac:dyDescent="0.3">
      <c r="A220" s="18" t="s">
        <v>0</v>
      </c>
      <c r="B220" s="18"/>
      <c r="C220" s="18"/>
      <c r="D220" s="18"/>
      <c r="E220" s="18"/>
      <c r="F220" s="18">
        <f>SUM(F219,F202,F185,F170,F153,F132,F115,F96,F74,F60,F54,F27)</f>
        <v>19535785.005168319</v>
      </c>
      <c r="G220" s="31">
        <f>SUM(G219,G202,G185,G170,G153,G132,G115,G96,G74,G60,G54,G27)</f>
        <v>46865783.035369873</v>
      </c>
    </row>
    <row r="226" spans="4:4" x14ac:dyDescent="0.25">
      <c r="D226" s="32"/>
    </row>
  </sheetData>
  <sortState ref="A12:H154">
    <sortCondition ref="D12:D154"/>
    <sortCondition ref="E12:E154"/>
  </sortState>
  <mergeCells count="5">
    <mergeCell ref="A6:G6"/>
    <mergeCell ref="A7:G7"/>
    <mergeCell ref="A8:G8"/>
    <mergeCell ref="A9:G9"/>
    <mergeCell ref="A10:G10"/>
  </mergeCells>
  <printOptions horizontalCentered="1"/>
  <pageMargins left="0.49" right="0.511811023622047" top="0.74803149606299202" bottom="0.74803149606299202" header="0.31496062992126" footer="0.31496062992126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2" bestFit="1" customWidth="1"/>
  </cols>
  <sheetData>
    <row r="1" spans="1:7" x14ac:dyDescent="0.25">
      <c r="A1" s="41"/>
    </row>
    <row r="6" spans="1:7" x14ac:dyDescent="0.25">
      <c r="A6" s="62" t="s">
        <v>14</v>
      </c>
      <c r="B6" s="62"/>
      <c r="C6" s="62"/>
      <c r="D6" s="62"/>
      <c r="E6" s="62"/>
      <c r="F6" s="62"/>
      <c r="G6" s="62"/>
    </row>
    <row r="7" spans="1:7" ht="23.25" x14ac:dyDescent="0.35">
      <c r="A7" s="63" t="s">
        <v>15</v>
      </c>
      <c r="B7" s="63"/>
      <c r="C7" s="63"/>
      <c r="D7" s="63"/>
      <c r="E7" s="63"/>
      <c r="F7" s="63"/>
      <c r="G7" s="63"/>
    </row>
    <row r="8" spans="1:7" ht="22.5" x14ac:dyDescent="0.35">
      <c r="A8" s="64" t="s">
        <v>16</v>
      </c>
      <c r="B8" s="64"/>
      <c r="C8" s="64"/>
      <c r="D8" s="64"/>
      <c r="E8" s="64"/>
      <c r="F8" s="64"/>
      <c r="G8" s="64"/>
    </row>
    <row r="9" spans="1:7" ht="20.25" thickBot="1" x14ac:dyDescent="0.4">
      <c r="A9" s="69" t="s">
        <v>22</v>
      </c>
      <c r="B9" s="69"/>
      <c r="C9" s="69"/>
      <c r="D9" s="69"/>
      <c r="E9" s="69"/>
      <c r="F9" s="69"/>
      <c r="G9" s="69"/>
    </row>
    <row r="10" spans="1:7" ht="15.75" thickBot="1" x14ac:dyDescent="0.3">
      <c r="A10" s="66" t="s">
        <v>162</v>
      </c>
      <c r="B10" s="67"/>
      <c r="C10" s="67"/>
      <c r="D10" s="67"/>
      <c r="E10" s="67"/>
      <c r="F10" s="67"/>
      <c r="G10" s="70"/>
    </row>
    <row r="11" spans="1:7" ht="15.75" thickBot="1" x14ac:dyDescent="0.3">
      <c r="A11" s="2" t="s">
        <v>4</v>
      </c>
      <c r="B11" s="38" t="s">
        <v>5</v>
      </c>
      <c r="C11" s="38" t="s">
        <v>6</v>
      </c>
      <c r="D11" s="38" t="s">
        <v>13</v>
      </c>
      <c r="E11" s="38" t="s">
        <v>21</v>
      </c>
      <c r="F11" s="39" t="s">
        <v>7</v>
      </c>
      <c r="G11" s="40" t="s">
        <v>8</v>
      </c>
    </row>
    <row r="12" spans="1:7" x14ac:dyDescent="0.25">
      <c r="A12" s="35"/>
      <c r="B12" s="35"/>
      <c r="C12" s="35"/>
      <c r="D12" s="35"/>
      <c r="E12" s="35"/>
      <c r="F12" s="36"/>
      <c r="G12" s="37"/>
    </row>
    <row r="13" spans="1:7" x14ac:dyDescent="0.25">
      <c r="A13" s="42" t="s">
        <v>27</v>
      </c>
      <c r="B13" s="43"/>
      <c r="C13" s="43"/>
      <c r="D13" s="43"/>
      <c r="E13" s="43"/>
      <c r="F13" s="43">
        <f>SUM(F12)</f>
        <v>0</v>
      </c>
      <c r="G13" s="44">
        <f>SUM(G12)</f>
        <v>0</v>
      </c>
    </row>
    <row r="14" spans="1:7" x14ac:dyDescent="0.25">
      <c r="A14" s="35"/>
      <c r="B14" s="35"/>
      <c r="C14" s="35"/>
      <c r="D14" s="35"/>
      <c r="E14" s="35"/>
      <c r="F14" s="36"/>
      <c r="G14" s="37"/>
    </row>
    <row r="15" spans="1:7" x14ac:dyDescent="0.25">
      <c r="A15" s="42" t="s">
        <v>50</v>
      </c>
      <c r="B15" s="43"/>
      <c r="C15" s="43"/>
      <c r="D15" s="43"/>
      <c r="E15" s="43"/>
      <c r="F15" s="43">
        <f>SUM(F14)</f>
        <v>0</v>
      </c>
      <c r="G15" s="44">
        <f>SUM(G14)</f>
        <v>0</v>
      </c>
    </row>
    <row r="16" spans="1:7" x14ac:dyDescent="0.25">
      <c r="A16" s="35"/>
      <c r="B16" s="35"/>
      <c r="C16" s="35"/>
      <c r="D16" s="35"/>
      <c r="E16" s="35"/>
      <c r="F16" s="36"/>
      <c r="G16" s="37"/>
    </row>
    <row r="17" spans="1:7" x14ac:dyDescent="0.25">
      <c r="A17" s="42" t="s">
        <v>67</v>
      </c>
      <c r="B17" s="43"/>
      <c r="C17" s="43"/>
      <c r="D17" s="43"/>
      <c r="E17" s="43"/>
      <c r="F17" s="43">
        <f>SUM(F16)</f>
        <v>0</v>
      </c>
      <c r="G17" s="44">
        <f>SUM(G16)</f>
        <v>0</v>
      </c>
    </row>
    <row r="18" spans="1:7" x14ac:dyDescent="0.25">
      <c r="A18" s="35"/>
      <c r="B18" s="35"/>
      <c r="C18" s="35"/>
      <c r="D18" s="35"/>
      <c r="E18" s="35"/>
      <c r="F18" s="36"/>
      <c r="G18" s="37"/>
    </row>
    <row r="19" spans="1:7" x14ac:dyDescent="0.25">
      <c r="A19" s="42" t="s">
        <v>57</v>
      </c>
      <c r="B19" s="43"/>
      <c r="C19" s="43"/>
      <c r="D19" s="43"/>
      <c r="E19" s="43"/>
      <c r="F19" s="43">
        <f>SUM(F18)</f>
        <v>0</v>
      </c>
      <c r="G19" s="44">
        <f>SUM(G18)</f>
        <v>0</v>
      </c>
    </row>
    <row r="20" spans="1:7" x14ac:dyDescent="0.25">
      <c r="A20" s="35" t="s">
        <v>110</v>
      </c>
      <c r="B20" s="35" t="s">
        <v>118</v>
      </c>
      <c r="C20" s="35" t="s">
        <v>119</v>
      </c>
      <c r="D20" s="35" t="s">
        <v>120</v>
      </c>
      <c r="E20" s="35" t="s">
        <v>121</v>
      </c>
      <c r="F20" s="36">
        <v>14166.759765625</v>
      </c>
      <c r="G20" s="37">
        <v>145417.7890625</v>
      </c>
    </row>
    <row r="21" spans="1:7" x14ac:dyDescent="0.25">
      <c r="A21" s="42" t="s">
        <v>110</v>
      </c>
      <c r="B21" s="43"/>
      <c r="C21" s="43"/>
      <c r="D21" s="43"/>
      <c r="E21" s="43"/>
      <c r="F21" s="43">
        <f>SUM(F20)</f>
        <v>14166.759765625</v>
      </c>
      <c r="G21" s="44">
        <f>SUM(G20)</f>
        <v>145417.7890625</v>
      </c>
    </row>
    <row r="22" spans="1:7" x14ac:dyDescent="0.25">
      <c r="A22" s="35"/>
      <c r="B22" s="35"/>
      <c r="C22" s="35"/>
      <c r="D22" s="35"/>
      <c r="E22" s="35"/>
      <c r="F22" s="36"/>
      <c r="G22" s="37"/>
    </row>
    <row r="23" spans="1:7" x14ac:dyDescent="0.25">
      <c r="A23" s="42" t="s">
        <v>125</v>
      </c>
      <c r="B23" s="43"/>
      <c r="C23" s="43"/>
      <c r="D23" s="43"/>
      <c r="E23" s="43"/>
      <c r="F23" s="43">
        <f>SUM(F22)</f>
        <v>0</v>
      </c>
      <c r="G23" s="44">
        <f>SUM(G22)</f>
        <v>0</v>
      </c>
    </row>
    <row r="24" spans="1:7" x14ac:dyDescent="0.25">
      <c r="A24" s="35"/>
      <c r="B24" s="35"/>
      <c r="C24" s="35"/>
      <c r="D24" s="35"/>
      <c r="E24" s="35"/>
      <c r="F24" s="36"/>
      <c r="G24" s="37"/>
    </row>
    <row r="25" spans="1:7" x14ac:dyDescent="0.25">
      <c r="A25" s="42" t="s">
        <v>131</v>
      </c>
      <c r="B25" s="43"/>
      <c r="C25" s="43"/>
      <c r="D25" s="43"/>
      <c r="E25" s="43"/>
      <c r="F25" s="43">
        <f>SUM(F24)</f>
        <v>0</v>
      </c>
      <c r="G25" s="44">
        <f>SUM(G24)</f>
        <v>0</v>
      </c>
    </row>
    <row r="26" spans="1:7" x14ac:dyDescent="0.25">
      <c r="A26" s="35"/>
      <c r="B26" s="35"/>
      <c r="C26" s="35"/>
      <c r="D26" s="35"/>
      <c r="E26" s="35"/>
      <c r="F26" s="36"/>
      <c r="G26" s="37"/>
    </row>
    <row r="27" spans="1:7" x14ac:dyDescent="0.25">
      <c r="A27" s="42" t="s">
        <v>133</v>
      </c>
      <c r="B27" s="43"/>
      <c r="C27" s="43"/>
      <c r="D27" s="43"/>
      <c r="E27" s="43"/>
      <c r="F27" s="43">
        <f>SUM(F26)</f>
        <v>0</v>
      </c>
      <c r="G27" s="44">
        <f>SUM(G26)</f>
        <v>0</v>
      </c>
    </row>
    <row r="28" spans="1:7" x14ac:dyDescent="0.25">
      <c r="A28" s="35"/>
      <c r="B28" s="35"/>
      <c r="C28" s="35"/>
      <c r="D28" s="35"/>
      <c r="E28" s="35"/>
      <c r="F28" s="36"/>
      <c r="G28" s="37"/>
    </row>
    <row r="29" spans="1:7" x14ac:dyDescent="0.25">
      <c r="A29" s="42" t="s">
        <v>134</v>
      </c>
      <c r="B29" s="43"/>
      <c r="C29" s="43"/>
      <c r="D29" s="43"/>
      <c r="E29" s="43"/>
      <c r="F29" s="43">
        <f>SUM(F28)</f>
        <v>0</v>
      </c>
      <c r="G29" s="44">
        <f>SUM(G28)</f>
        <v>0</v>
      </c>
    </row>
    <row r="30" spans="1:7" x14ac:dyDescent="0.25">
      <c r="A30" s="35"/>
      <c r="B30" s="35"/>
      <c r="C30" s="35"/>
      <c r="D30" s="35"/>
      <c r="E30" s="35"/>
      <c r="F30" s="36"/>
      <c r="G30" s="37"/>
    </row>
    <row r="31" spans="1:7" x14ac:dyDescent="0.25">
      <c r="A31" s="42" t="s">
        <v>137</v>
      </c>
      <c r="B31" s="43"/>
      <c r="C31" s="43"/>
      <c r="D31" s="43"/>
      <c r="E31" s="43"/>
      <c r="F31" s="43">
        <f>SUM(F30)</f>
        <v>0</v>
      </c>
      <c r="G31" s="44">
        <f>SUM(G30)</f>
        <v>0</v>
      </c>
    </row>
    <row r="32" spans="1:7" x14ac:dyDescent="0.25">
      <c r="A32" s="58" t="s">
        <v>140</v>
      </c>
      <c r="B32" s="58" t="s">
        <v>118</v>
      </c>
      <c r="C32" s="58" t="s">
        <v>119</v>
      </c>
      <c r="D32" s="58" t="s">
        <v>120</v>
      </c>
      <c r="E32" s="58" t="s">
        <v>42</v>
      </c>
      <c r="F32" s="59">
        <v>11419.2998046875</v>
      </c>
      <c r="G32" s="59">
        <v>38601.69921875</v>
      </c>
    </row>
    <row r="33" spans="1:7" x14ac:dyDescent="0.25">
      <c r="A33" s="42" t="s">
        <v>140</v>
      </c>
      <c r="B33" s="43"/>
      <c r="C33" s="43"/>
      <c r="D33" s="43"/>
      <c r="E33" s="43"/>
      <c r="F33" s="43">
        <f>SUM(F32)</f>
        <v>11419.2998046875</v>
      </c>
      <c r="G33" s="44">
        <f>SUM(G32)</f>
        <v>38601.69921875</v>
      </c>
    </row>
    <row r="34" spans="1:7" x14ac:dyDescent="0.25">
      <c r="A34" s="35"/>
      <c r="B34" s="35"/>
      <c r="C34" s="35"/>
      <c r="D34" s="35"/>
      <c r="E34" s="35"/>
      <c r="F34" s="36"/>
      <c r="G34" s="37"/>
    </row>
    <row r="35" spans="1:7" ht="15.75" thickBot="1" x14ac:dyDescent="0.3">
      <c r="A35" s="42" t="s">
        <v>27</v>
      </c>
      <c r="B35" s="43"/>
      <c r="C35" s="43"/>
      <c r="D35" s="43"/>
      <c r="E35" s="43"/>
      <c r="F35" s="43">
        <f>SUM(F34)</f>
        <v>0</v>
      </c>
      <c r="G35" s="44">
        <f>SUM(G34)</f>
        <v>0</v>
      </c>
    </row>
    <row r="36" spans="1:7" ht="16.5" thickBot="1" x14ac:dyDescent="0.3">
      <c r="A36" s="26" t="s">
        <v>0</v>
      </c>
      <c r="B36" s="26"/>
      <c r="C36" s="26"/>
      <c r="D36" s="26"/>
      <c r="E36" s="26"/>
      <c r="F36" s="26">
        <f>+F33+F21</f>
        <v>25586.0595703125</v>
      </c>
      <c r="G36" s="45">
        <f>+G33+G21</f>
        <v>184019.48828125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Alimento animal</vt:lpstr>
      <vt:lpstr>Pro vet</vt:lpstr>
      <vt:lpstr>'Alimento animal'!Títulos_a_imprimir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Rosayddel Ramirez Pineda</cp:lastModifiedBy>
  <cp:lastPrinted>2016-06-21T13:46:21Z</cp:lastPrinted>
  <dcterms:created xsi:type="dcterms:W3CDTF">2013-05-27T12:29:06Z</dcterms:created>
  <dcterms:modified xsi:type="dcterms:W3CDTF">2021-12-02T16:59:23Z</dcterms:modified>
</cp:coreProperties>
</file>