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1"/>
  </bookViews>
  <sheets>
    <sheet name="Hoja2" sheetId="2" r:id="rId1"/>
    <sheet name="Hoja1" sheetId="1" r:id="rId2"/>
    <sheet name="Hoja3" sheetId="3" r:id="rId3"/>
  </sheets>
  <definedNames>
    <definedName name="_xlnm.Print_Titles" localSheetId="1">Hoja1!$10:$10</definedName>
  </definedNames>
  <calcPr calcId="124519"/>
</workbook>
</file>

<file path=xl/calcChain.xml><?xml version="1.0" encoding="utf-8"?>
<calcChain xmlns="http://schemas.openxmlformats.org/spreadsheetml/2006/main">
  <c r="C11" i="2"/>
  <c r="C12"/>
  <c r="C13"/>
  <c r="C14"/>
  <c r="C15"/>
  <c r="C16"/>
  <c r="C17"/>
  <c r="C18"/>
  <c r="C19"/>
  <c r="B14"/>
  <c r="B16"/>
  <c r="B18"/>
  <c r="B17"/>
  <c r="E47" i="1"/>
  <c r="F47"/>
  <c r="B15" i="2"/>
  <c r="B13"/>
  <c r="B12"/>
  <c r="B11"/>
  <c r="F118" i="1"/>
  <c r="E118"/>
  <c r="E117"/>
  <c r="F117"/>
  <c r="E89"/>
  <c r="F89"/>
  <c r="B19" i="2" l="1"/>
  <c r="E116" i="1"/>
  <c r="F116"/>
  <c r="E111"/>
  <c r="F111"/>
  <c r="E106"/>
  <c r="F106"/>
  <c r="E103"/>
  <c r="F103"/>
  <c r="E98"/>
  <c r="F98"/>
  <c r="E95"/>
  <c r="F95"/>
  <c r="E92"/>
  <c r="F92"/>
  <c r="E88"/>
  <c r="F88"/>
  <c r="E81"/>
  <c r="F81"/>
  <c r="E72"/>
  <c r="F72"/>
  <c r="E69"/>
  <c r="F69"/>
  <c r="E66"/>
  <c r="F66"/>
  <c r="E59"/>
  <c r="F59"/>
  <c r="E55"/>
  <c r="F55"/>
  <c r="E52"/>
  <c r="F52"/>
  <c r="E46"/>
  <c r="F46"/>
  <c r="E36"/>
  <c r="F36"/>
  <c r="E27"/>
  <c r="F27"/>
  <c r="E24"/>
  <c r="F24"/>
  <c r="E16"/>
  <c r="F16"/>
  <c r="E12"/>
  <c r="F12"/>
</calcChain>
</file>

<file path=xl/sharedStrings.xml><?xml version="1.0" encoding="utf-8"?>
<sst xmlns="http://schemas.openxmlformats.org/spreadsheetml/2006/main" count="308" uniqueCount="64">
  <si>
    <t>Marzo</t>
  </si>
  <si>
    <t>Alimento variado</t>
  </si>
  <si>
    <t>Alimento Animal</t>
  </si>
  <si>
    <t>Haiti</t>
  </si>
  <si>
    <t>Febrero</t>
  </si>
  <si>
    <t>Otra Especie</t>
  </si>
  <si>
    <t>Bonaire</t>
  </si>
  <si>
    <t>Curazao</t>
  </si>
  <si>
    <t>Aruba</t>
  </si>
  <si>
    <t>Enero</t>
  </si>
  <si>
    <t>Porcino</t>
  </si>
  <si>
    <t>Base Alimento Animal</t>
  </si>
  <si>
    <t>Cuba</t>
  </si>
  <si>
    <t>Pescado</t>
  </si>
  <si>
    <t>Cárnico</t>
  </si>
  <si>
    <t>Estados Unidos</t>
  </si>
  <si>
    <t>Embutidos</t>
  </si>
  <si>
    <t>Mixto</t>
  </si>
  <si>
    <t>Bovino</t>
  </si>
  <si>
    <t>Lácteo</t>
  </si>
  <si>
    <t>Barbados</t>
  </si>
  <si>
    <t>Puerto Rico</t>
  </si>
  <si>
    <t>Leche</t>
  </si>
  <si>
    <t>Italia</t>
  </si>
  <si>
    <t>San Tomas</t>
  </si>
  <si>
    <t>Trinidad &amp; Tobago</t>
  </si>
  <si>
    <t>Dominica</t>
  </si>
  <si>
    <t>Mariscos</t>
  </si>
  <si>
    <t>Apicola</t>
  </si>
  <si>
    <t>Miel</t>
  </si>
  <si>
    <t>Otro Origen</t>
  </si>
  <si>
    <t>Otro Tipo</t>
  </si>
  <si>
    <t>Guayana Francesa</t>
  </si>
  <si>
    <t>Jamaica</t>
  </si>
  <si>
    <t>Origen Vegetal</t>
  </si>
  <si>
    <t>Surinam</t>
  </si>
  <si>
    <t>Piel Animal</t>
  </si>
  <si>
    <t>Tailandia</t>
  </si>
  <si>
    <t>China</t>
  </si>
  <si>
    <t>Hong Kong</t>
  </si>
  <si>
    <t>Mexico</t>
  </si>
  <si>
    <t>Vietnam</t>
  </si>
  <si>
    <t>Caprino</t>
  </si>
  <si>
    <t>Canada</t>
  </si>
  <si>
    <t>Queso</t>
  </si>
  <si>
    <t>República Dominicana</t>
  </si>
  <si>
    <t>MINISTERIO DE AGRICULTURA</t>
  </si>
  <si>
    <t>Dirección General de Ganadería</t>
  </si>
  <si>
    <t>“Año del Bicentenario del Natalicio de Juan Pablo Duarte”</t>
  </si>
  <si>
    <t>Mes</t>
  </si>
  <si>
    <t>Origen</t>
  </si>
  <si>
    <t>Clasificación</t>
  </si>
  <si>
    <t>Destino</t>
  </si>
  <si>
    <t>Cantidad(Kg)</t>
  </si>
  <si>
    <t>Valor(US$)</t>
  </si>
  <si>
    <t>Subtotal</t>
  </si>
  <si>
    <t>Total</t>
  </si>
  <si>
    <t>Total General</t>
  </si>
  <si>
    <t>Pieles</t>
  </si>
  <si>
    <t>Lacteo</t>
  </si>
  <si>
    <t>Alimento para Animales</t>
  </si>
  <si>
    <t>Pescados y Mariscos</t>
  </si>
  <si>
    <t>Consolidado de Exportaciones del año 2013</t>
  </si>
  <si>
    <t>Resumen de Exportaciones del año 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</si>
</sst>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204"/>
    </font>
    <font>
      <sz val="10"/>
      <color indexed="8"/>
      <name val="Arial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i/>
      <shadow/>
      <sz val="16"/>
      <color theme="1"/>
      <name val="Garamond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</cellStyleXfs>
  <cellXfs count="77">
    <xf numFmtId="0" fontId="0" fillId="0" borderId="0" xfId="0"/>
    <xf numFmtId="43" fontId="0" fillId="0" borderId="0" xfId="1" applyFont="1"/>
    <xf numFmtId="165" fontId="0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10" fillId="2" borderId="3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165" fontId="10" fillId="2" borderId="4" xfId="1" applyNumberFormat="1" applyFont="1" applyFill="1" applyBorder="1" applyAlignment="1">
      <alignment horizontal="center"/>
    </xf>
    <xf numFmtId="43" fontId="10" fillId="2" borderId="5" xfId="1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165" fontId="3" fillId="0" borderId="2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 wrapText="1"/>
    </xf>
    <xf numFmtId="0" fontId="10" fillId="3" borderId="2" xfId="2" applyFont="1" applyFill="1" applyBorder="1" applyAlignment="1">
      <alignment wrapText="1"/>
    </xf>
    <xf numFmtId="165" fontId="10" fillId="3" borderId="2" xfId="1" applyNumberFormat="1" applyFont="1" applyFill="1" applyBorder="1" applyAlignment="1">
      <alignment horizontal="right" wrapText="1"/>
    </xf>
    <xf numFmtId="43" fontId="10" fillId="3" borderId="2" xfId="1" applyFont="1" applyFill="1" applyBorder="1" applyAlignment="1">
      <alignment horizontal="right" wrapText="1"/>
    </xf>
    <xf numFmtId="0" fontId="3" fillId="0" borderId="6" xfId="2" applyFont="1" applyFill="1" applyBorder="1" applyAlignment="1">
      <alignment wrapText="1"/>
    </xf>
    <xf numFmtId="165" fontId="3" fillId="0" borderId="6" xfId="1" applyNumberFormat="1" applyFont="1" applyFill="1" applyBorder="1" applyAlignment="1">
      <alignment horizontal="right" wrapText="1"/>
    </xf>
    <xf numFmtId="43" fontId="3" fillId="0" borderId="6" xfId="1" applyFont="1" applyFill="1" applyBorder="1" applyAlignment="1">
      <alignment horizontal="right" wrapText="1"/>
    </xf>
    <xf numFmtId="0" fontId="3" fillId="0" borderId="8" xfId="2" applyFont="1" applyFill="1" applyBorder="1" applyAlignment="1">
      <alignment wrapText="1"/>
    </xf>
    <xf numFmtId="165" fontId="3" fillId="0" borderId="8" xfId="1" applyNumberFormat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0" fontId="3" fillId="0" borderId="7" xfId="2" applyFont="1" applyFill="1" applyBorder="1" applyAlignment="1">
      <alignment wrapText="1"/>
    </xf>
    <xf numFmtId="165" fontId="3" fillId="0" borderId="7" xfId="1" applyNumberFormat="1" applyFont="1" applyFill="1" applyBorder="1" applyAlignment="1">
      <alignment horizontal="right" wrapText="1"/>
    </xf>
    <xf numFmtId="43" fontId="3" fillId="0" borderId="7" xfId="1" applyFont="1" applyFill="1" applyBorder="1" applyAlignment="1">
      <alignment horizontal="right" wrapText="1"/>
    </xf>
    <xf numFmtId="0" fontId="3" fillId="0" borderId="10" xfId="2" applyFont="1" applyFill="1" applyBorder="1" applyAlignment="1">
      <alignment wrapText="1"/>
    </xf>
    <xf numFmtId="165" fontId="3" fillId="0" borderId="10" xfId="1" applyNumberFormat="1" applyFont="1" applyFill="1" applyBorder="1" applyAlignment="1">
      <alignment horizontal="right" wrapText="1"/>
    </xf>
    <xf numFmtId="43" fontId="3" fillId="0" borderId="10" xfId="1" applyFont="1" applyFill="1" applyBorder="1" applyAlignment="1">
      <alignment horizontal="right" wrapText="1"/>
    </xf>
    <xf numFmtId="0" fontId="10" fillId="3" borderId="11" xfId="2" applyFont="1" applyFill="1" applyBorder="1" applyAlignment="1">
      <alignment wrapText="1"/>
    </xf>
    <xf numFmtId="165" fontId="10" fillId="3" borderId="11" xfId="1" applyNumberFormat="1" applyFont="1" applyFill="1" applyBorder="1" applyAlignment="1">
      <alignment horizontal="right" wrapText="1"/>
    </xf>
    <xf numFmtId="43" fontId="10" fillId="3" borderId="11" xfId="1" applyFont="1" applyFill="1" applyBorder="1" applyAlignment="1">
      <alignment horizontal="right" wrapText="1"/>
    </xf>
    <xf numFmtId="0" fontId="3" fillId="0" borderId="12" xfId="2" applyFont="1" applyFill="1" applyBorder="1" applyAlignment="1">
      <alignment wrapText="1"/>
    </xf>
    <xf numFmtId="165" fontId="3" fillId="0" borderId="12" xfId="1" applyNumberFormat="1" applyFont="1" applyFill="1" applyBorder="1" applyAlignment="1">
      <alignment horizontal="right" wrapText="1"/>
    </xf>
    <xf numFmtId="43" fontId="3" fillId="0" borderId="12" xfId="1" applyFont="1" applyFill="1" applyBorder="1" applyAlignment="1">
      <alignment horizontal="right" wrapText="1"/>
    </xf>
    <xf numFmtId="0" fontId="10" fillId="3" borderId="9" xfId="2" applyFont="1" applyFill="1" applyBorder="1" applyAlignment="1">
      <alignment wrapText="1"/>
    </xf>
    <xf numFmtId="165" fontId="10" fillId="3" borderId="9" xfId="1" applyNumberFormat="1" applyFont="1" applyFill="1" applyBorder="1" applyAlignment="1">
      <alignment horizontal="right" wrapText="1"/>
    </xf>
    <xf numFmtId="43" fontId="10" fillId="3" borderId="9" xfId="1" applyFont="1" applyFill="1" applyBorder="1" applyAlignment="1">
      <alignment horizontal="right" wrapText="1"/>
    </xf>
    <xf numFmtId="0" fontId="3" fillId="0" borderId="13" xfId="2" applyFont="1" applyFill="1" applyBorder="1" applyAlignment="1">
      <alignment wrapText="1"/>
    </xf>
    <xf numFmtId="165" fontId="3" fillId="0" borderId="13" xfId="1" applyNumberFormat="1" applyFont="1" applyFill="1" applyBorder="1" applyAlignment="1">
      <alignment horizontal="right" wrapText="1"/>
    </xf>
    <xf numFmtId="43" fontId="3" fillId="0" borderId="13" xfId="1" applyFont="1" applyFill="1" applyBorder="1" applyAlignment="1">
      <alignment horizontal="right" wrapText="1"/>
    </xf>
    <xf numFmtId="0" fontId="3" fillId="0" borderId="14" xfId="2" applyFont="1" applyFill="1" applyBorder="1" applyAlignment="1">
      <alignment wrapText="1"/>
    </xf>
    <xf numFmtId="165" fontId="3" fillId="0" borderId="14" xfId="1" applyNumberFormat="1" applyFont="1" applyFill="1" applyBorder="1" applyAlignment="1">
      <alignment horizontal="right" wrapText="1"/>
    </xf>
    <xf numFmtId="43" fontId="3" fillId="0" borderId="14" xfId="1" applyFont="1" applyFill="1" applyBorder="1" applyAlignment="1">
      <alignment horizontal="right" wrapText="1"/>
    </xf>
    <xf numFmtId="0" fontId="3" fillId="0" borderId="9" xfId="2" applyFont="1" applyFill="1" applyBorder="1" applyAlignment="1">
      <alignment wrapText="1"/>
    </xf>
    <xf numFmtId="165" fontId="3" fillId="0" borderId="9" xfId="1" applyNumberFormat="1" applyFont="1" applyFill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0" fontId="3" fillId="0" borderId="11" xfId="2" applyFont="1" applyFill="1" applyBorder="1" applyAlignment="1">
      <alignment wrapText="1"/>
    </xf>
    <xf numFmtId="165" fontId="3" fillId="0" borderId="11" xfId="1" applyNumberFormat="1" applyFont="1" applyFill="1" applyBorder="1" applyAlignment="1">
      <alignment horizontal="right" wrapText="1"/>
    </xf>
    <xf numFmtId="43" fontId="3" fillId="0" borderId="11" xfId="1" applyFont="1" applyFill="1" applyBorder="1" applyAlignment="1">
      <alignment horizontal="right" wrapText="1"/>
    </xf>
    <xf numFmtId="0" fontId="2" fillId="4" borderId="15" xfId="0" applyFont="1" applyFill="1" applyBorder="1"/>
    <xf numFmtId="165" fontId="2" fillId="4" borderId="15" xfId="1" applyNumberFormat="1" applyFont="1" applyFill="1" applyBorder="1"/>
    <xf numFmtId="43" fontId="2" fillId="4" borderId="15" xfId="1" applyFont="1" applyFill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2" borderId="16" xfId="3" applyFont="1" applyFill="1" applyBorder="1" applyAlignment="1">
      <alignment horizontal="center"/>
    </xf>
    <xf numFmtId="165" fontId="10" fillId="2" borderId="16" xfId="1" applyNumberFormat="1" applyFont="1" applyFill="1" applyBorder="1" applyAlignment="1">
      <alignment horizontal="center"/>
    </xf>
    <xf numFmtId="43" fontId="10" fillId="2" borderId="16" xfId="1" applyFont="1" applyFill="1" applyBorder="1" applyAlignment="1">
      <alignment horizontal="center"/>
    </xf>
    <xf numFmtId="0" fontId="0" fillId="0" borderId="17" xfId="0" applyBorder="1"/>
    <xf numFmtId="165" fontId="0" fillId="0" borderId="17" xfId="1" applyNumberFormat="1" applyFont="1" applyBorder="1"/>
    <xf numFmtId="43" fontId="0" fillId="0" borderId="17" xfId="1" applyFont="1" applyBorder="1"/>
    <xf numFmtId="0" fontId="0" fillId="0" borderId="18" xfId="0" applyBorder="1"/>
    <xf numFmtId="165" fontId="0" fillId="0" borderId="18" xfId="1" applyNumberFormat="1" applyFont="1" applyBorder="1"/>
    <xf numFmtId="43" fontId="0" fillId="0" borderId="18" xfId="1" applyFont="1" applyBorder="1"/>
    <xf numFmtId="0" fontId="0" fillId="0" borderId="19" xfId="0" applyBorder="1"/>
    <xf numFmtId="165" fontId="0" fillId="0" borderId="19" xfId="1" applyNumberFormat="1" applyFont="1" applyBorder="1"/>
    <xf numFmtId="43" fontId="0" fillId="0" borderId="19" xfId="1" applyFont="1" applyBorder="1"/>
    <xf numFmtId="0" fontId="0" fillId="0" borderId="20" xfId="0" applyBorder="1"/>
    <xf numFmtId="165" fontId="0" fillId="0" borderId="20" xfId="1" applyNumberFormat="1" applyFont="1" applyBorder="1"/>
    <xf numFmtId="43" fontId="0" fillId="0" borderId="20" xfId="1" applyFont="1" applyBorder="1"/>
    <xf numFmtId="0" fontId="2" fillId="4" borderId="9" xfId="0" applyFont="1" applyFill="1" applyBorder="1"/>
    <xf numFmtId="165" fontId="2" fillId="4" borderId="9" xfId="1" applyNumberFormat="1" applyFont="1" applyFill="1" applyBorder="1"/>
    <xf numFmtId="43" fontId="2" fillId="4" borderId="9" xfId="1" applyFont="1" applyFill="1" applyBorder="1"/>
  </cellXfs>
  <cellStyles count="4">
    <cellStyle name="Millares" xfId="1" builtinId="3"/>
    <cellStyle name="Normal" xfId="0" builtinId="0"/>
    <cellStyle name="Normal_Hoja1" xfId="2"/>
    <cellStyle name="Normal_Hoja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1514475</xdr:colOff>
      <xdr:row>0</xdr:row>
      <xdr:rowOff>0</xdr:rowOff>
    </xdr:from>
    <xdr:to>
      <xdr:col>1</xdr:col>
      <xdr:colOff>695325</xdr:colOff>
      <xdr:row>3</xdr:row>
      <xdr:rowOff>171450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0"/>
          <a:ext cx="828675" cy="742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0</xdr:row>
      <xdr:rowOff>57150</xdr:rowOff>
    </xdr:from>
    <xdr:to>
      <xdr:col>3</xdr:col>
      <xdr:colOff>457200</xdr:colOff>
      <xdr:row>3</xdr:row>
      <xdr:rowOff>180975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2725" y="57150"/>
          <a:ext cx="7143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22" sqref="B21:B22"/>
    </sheetView>
  </sheetViews>
  <sheetFormatPr baseColWidth="10" defaultRowHeight="15"/>
  <cols>
    <col min="1" max="1" width="24.7109375" customWidth="1"/>
    <col min="2" max="2" width="16.140625" customWidth="1"/>
    <col min="3" max="3" width="18" customWidth="1"/>
  </cols>
  <sheetData>
    <row r="1" spans="1:3">
      <c r="A1" s="3"/>
      <c r="B1" s="1"/>
      <c r="C1" s="1"/>
    </row>
    <row r="2" spans="1:3">
      <c r="A2" s="3"/>
      <c r="B2" s="1"/>
      <c r="C2" s="1"/>
    </row>
    <row r="3" spans="1:3">
      <c r="A3" s="3"/>
      <c r="B3" s="1"/>
      <c r="C3" s="1"/>
    </row>
    <row r="4" spans="1:3">
      <c r="A4" s="3"/>
      <c r="B4" s="1"/>
      <c r="C4" s="1"/>
    </row>
    <row r="5" spans="1:3">
      <c r="A5" s="4" t="s">
        <v>45</v>
      </c>
      <c r="B5" s="4"/>
      <c r="C5" s="4"/>
    </row>
    <row r="6" spans="1:3" ht="21">
      <c r="A6" s="56" t="s">
        <v>46</v>
      </c>
      <c r="B6" s="56"/>
      <c r="C6" s="56"/>
    </row>
    <row r="7" spans="1:3" ht="20.25">
      <c r="A7" s="57" t="s">
        <v>47</v>
      </c>
      <c r="B7" s="57"/>
      <c r="C7" s="57"/>
    </row>
    <row r="8" spans="1:3" ht="15.75">
      <c r="A8" s="58" t="s">
        <v>48</v>
      </c>
      <c r="B8" s="58"/>
      <c r="C8" s="58"/>
    </row>
    <row r="9" spans="1:3" ht="15.75" thickBot="1">
      <c r="A9" s="8" t="s">
        <v>63</v>
      </c>
      <c r="B9" s="8"/>
      <c r="C9" s="8"/>
    </row>
    <row r="10" spans="1:3" ht="15.75" thickBot="1">
      <c r="A10" s="59" t="s">
        <v>51</v>
      </c>
      <c r="B10" s="60" t="s">
        <v>53</v>
      </c>
      <c r="C10" s="61" t="s">
        <v>54</v>
      </c>
    </row>
    <row r="11" spans="1:3">
      <c r="A11" s="62" t="s">
        <v>58</v>
      </c>
      <c r="B11" s="63">
        <f>Hoja1!E46+Hoja1!E88+Hoja1!E116</f>
        <v>1234691.0185546875</v>
      </c>
      <c r="C11" s="64">
        <f>Hoja1!F46+Hoja1!F88+Hoja1!F116</f>
        <v>3722440.7552490234</v>
      </c>
    </row>
    <row r="12" spans="1:3">
      <c r="A12" s="65" t="s">
        <v>22</v>
      </c>
      <c r="B12" s="66">
        <f>Hoja1!E24+Hoja1!E66</f>
        <v>84144.709655761719</v>
      </c>
      <c r="C12" s="67">
        <f>Hoja1!F24+Hoja1!F66</f>
        <v>419391.38671875</v>
      </c>
    </row>
    <row r="13" spans="1:3">
      <c r="A13" s="65" t="s">
        <v>59</v>
      </c>
      <c r="B13" s="66">
        <f>Hoja1!E16+Hoja1!E59+Hoja1!E103</f>
        <v>197622.21003723145</v>
      </c>
      <c r="C13" s="67">
        <f>Hoja1!F16+Hoja1!F59+Hoja1!F103</f>
        <v>476381.50169372559</v>
      </c>
    </row>
    <row r="14" spans="1:3">
      <c r="A14" s="65" t="s">
        <v>16</v>
      </c>
      <c r="B14" s="66">
        <f>Hoja1!E98</f>
        <v>24739.169921875</v>
      </c>
      <c r="C14" s="67">
        <f>Hoja1!F98</f>
        <v>38124</v>
      </c>
    </row>
    <row r="15" spans="1:3">
      <c r="A15" s="65" t="s">
        <v>60</v>
      </c>
      <c r="B15" s="66">
        <f>Hoja1!E12+Hoja1!E52+Hoja1!E92</f>
        <v>1904821.3996124268</v>
      </c>
      <c r="C15" s="67">
        <f>Hoja1!F12+Hoja1!F52+Hoja1!F92</f>
        <v>1043808.1201171875</v>
      </c>
    </row>
    <row r="16" spans="1:3">
      <c r="A16" s="65" t="s">
        <v>61</v>
      </c>
      <c r="B16" s="66">
        <f>Hoja1!E55+Hoja1!E95+Hoja1!E69</f>
        <v>4021.0899353027344</v>
      </c>
      <c r="C16" s="67">
        <f>Hoja1!F55+Hoja1!F95+Hoja1!F69</f>
        <v>75508.200012207031</v>
      </c>
    </row>
    <row r="17" spans="1:3">
      <c r="A17" s="68" t="s">
        <v>29</v>
      </c>
      <c r="B17" s="69">
        <f>Hoja1!E27+Hoja1!E72+Hoja1!E106</f>
        <v>75444.410064697266</v>
      </c>
      <c r="C17" s="70">
        <f>Hoja1!F27+Hoja1!F72+Hoja1!F106</f>
        <v>213168.07495117188</v>
      </c>
    </row>
    <row r="18" spans="1:3" ht="15.75" thickBot="1">
      <c r="A18" s="71" t="s">
        <v>30</v>
      </c>
      <c r="B18" s="72">
        <f>Hoja1!E36+Hoja1!E81+Hoja1!E111</f>
        <v>845729.10918045044</v>
      </c>
      <c r="C18" s="73">
        <f>Hoja1!F36+Hoja1!F81+Hoja1!F111</f>
        <v>2708361.7210941315</v>
      </c>
    </row>
    <row r="19" spans="1:3" ht="15.75" thickBot="1">
      <c r="A19" s="74" t="s">
        <v>56</v>
      </c>
      <c r="B19" s="75">
        <f>SUM(B11:B18)</f>
        <v>4371213.1169624329</v>
      </c>
      <c r="C19" s="76">
        <f>SUM(C11:C18)</f>
        <v>8697183.7598361969</v>
      </c>
    </row>
  </sheetData>
  <mergeCells count="5">
    <mergeCell ref="A5:C5"/>
    <mergeCell ref="A6:C6"/>
    <mergeCell ref="A7:C7"/>
    <mergeCell ref="A8:C8"/>
    <mergeCell ref="A9:C9"/>
  </mergeCells>
  <printOptions horizontalCentered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8"/>
  <sheetViews>
    <sheetView tabSelected="1" topLeftCell="A9" workbookViewId="0">
      <selection activeCell="G9" sqref="G9"/>
    </sheetView>
  </sheetViews>
  <sheetFormatPr baseColWidth="10" defaultColWidth="49.85546875" defaultRowHeight="15"/>
  <cols>
    <col min="1" max="1" width="8" bestFit="1" customWidth="1"/>
    <col min="2" max="2" width="16.42578125" bestFit="1" customWidth="1"/>
    <col min="3" max="3" width="20.7109375" bestFit="1" customWidth="1"/>
    <col min="4" max="4" width="17.140625" bestFit="1" customWidth="1"/>
    <col min="5" max="5" width="13.85546875" style="2" bestFit="1" customWidth="1"/>
    <col min="6" max="6" width="13.140625" style="1" bestFit="1" customWidth="1"/>
  </cols>
  <sheetData>
    <row r="1" spans="1:6">
      <c r="A1" s="3"/>
      <c r="B1" s="1"/>
      <c r="C1" s="1"/>
      <c r="D1" s="1"/>
    </row>
    <row r="2" spans="1:6">
      <c r="A2" s="3"/>
      <c r="B2" s="1"/>
      <c r="C2" s="1"/>
      <c r="D2" s="1"/>
    </row>
    <row r="3" spans="1:6">
      <c r="A3" s="3"/>
      <c r="B3" s="1"/>
      <c r="C3" s="1"/>
      <c r="D3" s="1"/>
    </row>
    <row r="4" spans="1:6">
      <c r="A4" s="3"/>
      <c r="B4" s="1"/>
      <c r="C4" s="1"/>
      <c r="D4" s="1"/>
    </row>
    <row r="5" spans="1:6">
      <c r="A5" s="4" t="s">
        <v>45</v>
      </c>
      <c r="B5" s="4"/>
      <c r="C5" s="4"/>
      <c r="D5" s="4"/>
      <c r="E5" s="4"/>
      <c r="F5" s="4"/>
    </row>
    <row r="6" spans="1:6" ht="23.25">
      <c r="A6" s="5" t="s">
        <v>46</v>
      </c>
      <c r="B6" s="5"/>
      <c r="C6" s="5"/>
      <c r="D6" s="5"/>
      <c r="E6" s="5"/>
      <c r="F6" s="5"/>
    </row>
    <row r="7" spans="1:6" ht="22.5">
      <c r="A7" s="6" t="s">
        <v>47</v>
      </c>
      <c r="B7" s="6"/>
      <c r="C7" s="6"/>
      <c r="D7" s="6"/>
      <c r="E7" s="6"/>
      <c r="F7" s="6"/>
    </row>
    <row r="8" spans="1:6" ht="19.5">
      <c r="A8" s="7" t="s">
        <v>48</v>
      </c>
      <c r="B8" s="7"/>
      <c r="C8" s="7"/>
      <c r="D8" s="7"/>
      <c r="E8" s="7"/>
      <c r="F8" s="7"/>
    </row>
    <row r="9" spans="1:6" ht="15.75" thickBot="1">
      <c r="A9" s="9" t="s">
        <v>62</v>
      </c>
      <c r="B9" s="9"/>
      <c r="C9" s="9"/>
      <c r="D9" s="9"/>
      <c r="E9" s="9"/>
      <c r="F9" s="9"/>
    </row>
    <row r="10" spans="1:6" ht="15.75" thickBot="1">
      <c r="A10" s="10" t="s">
        <v>49</v>
      </c>
      <c r="B10" s="11" t="s">
        <v>50</v>
      </c>
      <c r="C10" s="11" t="s">
        <v>51</v>
      </c>
      <c r="D10" s="11" t="s">
        <v>52</v>
      </c>
      <c r="E10" s="12" t="s">
        <v>53</v>
      </c>
      <c r="F10" s="13" t="s">
        <v>54</v>
      </c>
    </row>
    <row r="11" spans="1:6" ht="15.75" thickBot="1">
      <c r="A11" s="14" t="s">
        <v>9</v>
      </c>
      <c r="B11" s="14" t="s">
        <v>10</v>
      </c>
      <c r="C11" s="14" t="s">
        <v>11</v>
      </c>
      <c r="D11" s="14" t="s">
        <v>12</v>
      </c>
      <c r="E11" s="15">
        <v>1855000</v>
      </c>
      <c r="F11" s="16">
        <v>1011400</v>
      </c>
    </row>
    <row r="12" spans="1:6" ht="15.75" thickBot="1">
      <c r="A12" s="17"/>
      <c r="B12" s="38" t="s">
        <v>55</v>
      </c>
      <c r="C12" s="17"/>
      <c r="D12" s="17"/>
      <c r="E12" s="18">
        <f>SUM(E11)</f>
        <v>1855000</v>
      </c>
      <c r="F12" s="19">
        <f>SUM(F11)</f>
        <v>1011400</v>
      </c>
    </row>
    <row r="13" spans="1:6" ht="15.75" thickBot="1">
      <c r="A13" s="20"/>
      <c r="B13" s="20"/>
      <c r="C13" s="20"/>
      <c r="D13" s="20"/>
      <c r="E13" s="21"/>
      <c r="F13" s="22"/>
    </row>
    <row r="14" spans="1:6">
      <c r="A14" s="26" t="s">
        <v>9</v>
      </c>
      <c r="B14" s="26" t="s">
        <v>18</v>
      </c>
      <c r="C14" s="26" t="s">
        <v>19</v>
      </c>
      <c r="D14" s="26" t="s">
        <v>20</v>
      </c>
      <c r="E14" s="27">
        <v>18506</v>
      </c>
      <c r="F14" s="28">
        <v>30046.140625</v>
      </c>
    </row>
    <row r="15" spans="1:6" ht="15.75" thickBot="1">
      <c r="A15" s="23" t="s">
        <v>9</v>
      </c>
      <c r="B15" s="23" t="s">
        <v>18</v>
      </c>
      <c r="C15" s="23" t="s">
        <v>19</v>
      </c>
      <c r="D15" s="23" t="s">
        <v>3</v>
      </c>
      <c r="E15" s="24">
        <v>72210.630065917969</v>
      </c>
      <c r="F15" s="25">
        <v>91002.20068359375</v>
      </c>
    </row>
    <row r="16" spans="1:6" ht="15.75" thickBot="1">
      <c r="A16" s="17"/>
      <c r="B16" s="38" t="s">
        <v>55</v>
      </c>
      <c r="C16" s="17"/>
      <c r="D16" s="17"/>
      <c r="E16" s="18">
        <f>SUM(E14:E15)</f>
        <v>90716.630065917969</v>
      </c>
      <c r="F16" s="19">
        <f>SUM(F14:F15)</f>
        <v>121048.34130859375</v>
      </c>
    </row>
    <row r="17" spans="1:6" ht="15.75" thickBot="1">
      <c r="A17" s="20"/>
      <c r="B17" s="20"/>
      <c r="C17" s="20"/>
      <c r="D17" s="20"/>
      <c r="E17" s="21"/>
      <c r="F17" s="22"/>
    </row>
    <row r="18" spans="1:6">
      <c r="A18" s="26" t="s">
        <v>9</v>
      </c>
      <c r="B18" s="26" t="s">
        <v>18</v>
      </c>
      <c r="C18" s="26" t="s">
        <v>22</v>
      </c>
      <c r="D18" s="26" t="s">
        <v>8</v>
      </c>
      <c r="E18" s="27">
        <v>4901.759765625</v>
      </c>
      <c r="F18" s="28">
        <v>37971.8984375</v>
      </c>
    </row>
    <row r="19" spans="1:6">
      <c r="A19" s="29" t="s">
        <v>9</v>
      </c>
      <c r="B19" s="29" t="s">
        <v>18</v>
      </c>
      <c r="C19" s="29" t="s">
        <v>22</v>
      </c>
      <c r="D19" s="29" t="s">
        <v>7</v>
      </c>
      <c r="E19" s="30">
        <v>383.45001220703125</v>
      </c>
      <c r="F19" s="31">
        <v>385.20001220703125</v>
      </c>
    </row>
    <row r="20" spans="1:6">
      <c r="A20" s="29" t="s">
        <v>9</v>
      </c>
      <c r="B20" s="29" t="s">
        <v>18</v>
      </c>
      <c r="C20" s="29" t="s">
        <v>22</v>
      </c>
      <c r="D20" s="29" t="s">
        <v>26</v>
      </c>
      <c r="E20" s="30">
        <v>46149.23046875</v>
      </c>
      <c r="F20" s="31">
        <v>4885.18017578125</v>
      </c>
    </row>
    <row r="21" spans="1:6">
      <c r="A21" s="29" t="s">
        <v>9</v>
      </c>
      <c r="B21" s="29" t="s">
        <v>18</v>
      </c>
      <c r="C21" s="29" t="s">
        <v>22</v>
      </c>
      <c r="D21" s="29" t="s">
        <v>3</v>
      </c>
      <c r="E21" s="30">
        <v>4450.2998046875</v>
      </c>
      <c r="F21" s="31">
        <v>96183.296875</v>
      </c>
    </row>
    <row r="22" spans="1:6">
      <c r="A22" s="29" t="s">
        <v>9</v>
      </c>
      <c r="B22" s="29" t="s">
        <v>18</v>
      </c>
      <c r="C22" s="29" t="s">
        <v>22</v>
      </c>
      <c r="D22" s="29" t="s">
        <v>24</v>
      </c>
      <c r="E22" s="30">
        <v>683.82000732421875</v>
      </c>
      <c r="F22" s="31">
        <v>716.4000244140625</v>
      </c>
    </row>
    <row r="23" spans="1:6" ht="15.75" thickBot="1">
      <c r="A23" s="35" t="s">
        <v>9</v>
      </c>
      <c r="B23" s="35" t="s">
        <v>18</v>
      </c>
      <c r="C23" s="35" t="s">
        <v>22</v>
      </c>
      <c r="D23" s="35" t="s">
        <v>25</v>
      </c>
      <c r="E23" s="36">
        <v>9727.2001953125</v>
      </c>
      <c r="F23" s="37">
        <v>49234.19921875</v>
      </c>
    </row>
    <row r="24" spans="1:6" ht="15.75" thickBot="1">
      <c r="A24" s="38"/>
      <c r="B24" s="38" t="s">
        <v>55</v>
      </c>
      <c r="C24" s="38"/>
      <c r="D24" s="38"/>
      <c r="E24" s="39">
        <f>SUM(E18:E23)</f>
        <v>66295.76025390625</v>
      </c>
      <c r="F24" s="40">
        <f>SUM(F18:F23)</f>
        <v>189376.17474365234</v>
      </c>
    </row>
    <row r="25" spans="1:6" ht="15.75" thickBot="1">
      <c r="A25" s="20"/>
      <c r="B25" s="20"/>
      <c r="C25" s="20"/>
      <c r="D25" s="20"/>
      <c r="E25" s="21"/>
      <c r="F25" s="22"/>
    </row>
    <row r="26" spans="1:6" ht="15.75" thickBot="1">
      <c r="A26" s="41" t="s">
        <v>9</v>
      </c>
      <c r="B26" s="41" t="s">
        <v>28</v>
      </c>
      <c r="C26" s="41" t="s">
        <v>29</v>
      </c>
      <c r="D26" s="41" t="s">
        <v>15</v>
      </c>
      <c r="E26" s="42">
        <v>36015.580078125</v>
      </c>
      <c r="F26" s="43">
        <v>94810.4375</v>
      </c>
    </row>
    <row r="27" spans="1:6" ht="15.75" thickBot="1">
      <c r="A27" s="38"/>
      <c r="B27" s="38" t="s">
        <v>55</v>
      </c>
      <c r="C27" s="38"/>
      <c r="D27" s="38"/>
      <c r="E27" s="39">
        <f>SUM(E26)</f>
        <v>36015.580078125</v>
      </c>
      <c r="F27" s="40">
        <f>SUM(F26)</f>
        <v>94810.4375</v>
      </c>
    </row>
    <row r="28" spans="1:6" ht="15.75" thickBot="1">
      <c r="A28" s="20"/>
      <c r="B28" s="20"/>
      <c r="C28" s="20"/>
      <c r="D28" s="20"/>
      <c r="E28" s="21"/>
      <c r="F28" s="22"/>
    </row>
    <row r="29" spans="1:6">
      <c r="A29" s="44" t="s">
        <v>9</v>
      </c>
      <c r="B29" s="44" t="s">
        <v>30</v>
      </c>
      <c r="C29" s="44" t="s">
        <v>31</v>
      </c>
      <c r="D29" s="44" t="s">
        <v>20</v>
      </c>
      <c r="E29" s="45">
        <v>13003.6796875</v>
      </c>
      <c r="F29" s="46">
        <v>107922.6875</v>
      </c>
    </row>
    <row r="30" spans="1:6">
      <c r="A30" s="29" t="s">
        <v>9</v>
      </c>
      <c r="B30" s="29" t="s">
        <v>30</v>
      </c>
      <c r="C30" s="29" t="s">
        <v>31</v>
      </c>
      <c r="D30" s="29" t="s">
        <v>12</v>
      </c>
      <c r="E30" s="30">
        <v>59224.71875</v>
      </c>
      <c r="F30" s="31">
        <v>154275</v>
      </c>
    </row>
    <row r="31" spans="1:6">
      <c r="A31" s="29" t="s">
        <v>9</v>
      </c>
      <c r="B31" s="29" t="s">
        <v>30</v>
      </c>
      <c r="C31" s="29" t="s">
        <v>31</v>
      </c>
      <c r="D31" s="29" t="s">
        <v>15</v>
      </c>
      <c r="E31" s="30">
        <v>9019.2998046875</v>
      </c>
      <c r="F31" s="31">
        <v>24571.279296875</v>
      </c>
    </row>
    <row r="32" spans="1:6">
      <c r="A32" s="29" t="s">
        <v>9</v>
      </c>
      <c r="B32" s="29" t="s">
        <v>30</v>
      </c>
      <c r="C32" s="29" t="s">
        <v>31</v>
      </c>
      <c r="D32" s="29" t="s">
        <v>32</v>
      </c>
      <c r="E32" s="30">
        <v>6600</v>
      </c>
      <c r="F32" s="31">
        <v>37334.75</v>
      </c>
    </row>
    <row r="33" spans="1:6">
      <c r="A33" s="29" t="s">
        <v>9</v>
      </c>
      <c r="B33" s="29" t="s">
        <v>30</v>
      </c>
      <c r="C33" s="29" t="s">
        <v>31</v>
      </c>
      <c r="D33" s="29" t="s">
        <v>3</v>
      </c>
      <c r="E33" s="30">
        <v>134379.630859375</v>
      </c>
      <c r="F33" s="31">
        <v>365107.2421875</v>
      </c>
    </row>
    <row r="34" spans="1:6">
      <c r="A34" s="29" t="s">
        <v>9</v>
      </c>
      <c r="B34" s="29" t="s">
        <v>30</v>
      </c>
      <c r="C34" s="29" t="s">
        <v>31</v>
      </c>
      <c r="D34" s="29" t="s">
        <v>33</v>
      </c>
      <c r="E34" s="30">
        <v>83212.16015625</v>
      </c>
      <c r="F34" s="31">
        <v>264672.6484375</v>
      </c>
    </row>
    <row r="35" spans="1:6" ht="15.75" thickBot="1">
      <c r="A35" s="35" t="s">
        <v>9</v>
      </c>
      <c r="B35" s="35" t="s">
        <v>30</v>
      </c>
      <c r="C35" s="35" t="s">
        <v>31</v>
      </c>
      <c r="D35" s="35" t="s">
        <v>25</v>
      </c>
      <c r="E35" s="36">
        <v>33106.6494140625</v>
      </c>
      <c r="F35" s="37">
        <v>99244.990234375</v>
      </c>
    </row>
    <row r="36" spans="1:6" ht="15.75" thickBot="1">
      <c r="A36" s="38"/>
      <c r="B36" s="38" t="s">
        <v>55</v>
      </c>
      <c r="C36" s="38"/>
      <c r="D36" s="38"/>
      <c r="E36" s="39">
        <f>SUM(E29:E35)</f>
        <v>338546.138671875</v>
      </c>
      <c r="F36" s="40">
        <f>SUM(F29:F35)</f>
        <v>1053128.59765625</v>
      </c>
    </row>
    <row r="37" spans="1:6" ht="15.75" thickBot="1">
      <c r="A37" s="20"/>
      <c r="B37" s="20"/>
      <c r="C37" s="20"/>
      <c r="D37" s="20"/>
      <c r="E37" s="21"/>
      <c r="F37" s="22"/>
    </row>
    <row r="38" spans="1:6">
      <c r="A38" s="44" t="s">
        <v>9</v>
      </c>
      <c r="B38" s="44" t="s">
        <v>18</v>
      </c>
      <c r="C38" s="44" t="s">
        <v>36</v>
      </c>
      <c r="D38" s="44" t="s">
        <v>43</v>
      </c>
      <c r="E38" s="45">
        <v>17500</v>
      </c>
      <c r="F38" s="46">
        <v>542.5</v>
      </c>
    </row>
    <row r="39" spans="1:6">
      <c r="A39" s="29" t="s">
        <v>9</v>
      </c>
      <c r="B39" s="29" t="s">
        <v>18</v>
      </c>
      <c r="C39" s="29" t="s">
        <v>36</v>
      </c>
      <c r="D39" s="29" t="s">
        <v>38</v>
      </c>
      <c r="E39" s="30">
        <v>53015</v>
      </c>
      <c r="F39" s="31">
        <v>22687</v>
      </c>
    </row>
    <row r="40" spans="1:6">
      <c r="A40" s="29" t="s">
        <v>9</v>
      </c>
      <c r="B40" s="29" t="s">
        <v>18</v>
      </c>
      <c r="C40" s="29" t="s">
        <v>36</v>
      </c>
      <c r="D40" s="29" t="s">
        <v>39</v>
      </c>
      <c r="E40" s="30">
        <v>276648.62109375</v>
      </c>
      <c r="F40" s="31">
        <v>8532.4400634765625</v>
      </c>
    </row>
    <row r="41" spans="1:6">
      <c r="A41" s="29" t="s">
        <v>9</v>
      </c>
      <c r="B41" s="29" t="s">
        <v>18</v>
      </c>
      <c r="C41" s="29" t="s">
        <v>36</v>
      </c>
      <c r="D41" s="29" t="s">
        <v>23</v>
      </c>
      <c r="E41" s="30">
        <v>174520.7890625</v>
      </c>
      <c r="F41" s="31">
        <v>229750</v>
      </c>
    </row>
    <row r="42" spans="1:6">
      <c r="A42" s="29" t="s">
        <v>9</v>
      </c>
      <c r="B42" s="29" t="s">
        <v>18</v>
      </c>
      <c r="C42" s="29" t="s">
        <v>36</v>
      </c>
      <c r="D42" s="29" t="s">
        <v>40</v>
      </c>
      <c r="E42" s="30">
        <v>60440</v>
      </c>
      <c r="F42" s="31">
        <v>45330</v>
      </c>
    </row>
    <row r="43" spans="1:6">
      <c r="A43" s="29" t="s">
        <v>9</v>
      </c>
      <c r="B43" s="29" t="s">
        <v>18</v>
      </c>
      <c r="C43" s="29" t="s">
        <v>36</v>
      </c>
      <c r="D43" s="29" t="s">
        <v>37</v>
      </c>
      <c r="E43" s="30">
        <v>161985.109375</v>
      </c>
      <c r="F43" s="31">
        <v>150409.3984375</v>
      </c>
    </row>
    <row r="44" spans="1:6">
      <c r="A44" s="29" t="s">
        <v>9</v>
      </c>
      <c r="B44" s="29" t="s">
        <v>18</v>
      </c>
      <c r="C44" s="29" t="s">
        <v>36</v>
      </c>
      <c r="D44" s="29" t="s">
        <v>41</v>
      </c>
      <c r="E44" s="30">
        <v>42440</v>
      </c>
      <c r="F44" s="31">
        <v>59416</v>
      </c>
    </row>
    <row r="45" spans="1:6" ht="15.75" thickBot="1">
      <c r="A45" s="50" t="s">
        <v>9</v>
      </c>
      <c r="B45" s="50" t="s">
        <v>42</v>
      </c>
      <c r="C45" s="50" t="s">
        <v>36</v>
      </c>
      <c r="D45" s="50" t="s">
        <v>3</v>
      </c>
      <c r="E45" s="51">
        <v>6000</v>
      </c>
      <c r="F45" s="52">
        <v>6000</v>
      </c>
    </row>
    <row r="46" spans="1:6" ht="15.75" thickBot="1">
      <c r="A46" s="38"/>
      <c r="B46" s="38" t="s">
        <v>55</v>
      </c>
      <c r="C46" s="38"/>
      <c r="D46" s="38"/>
      <c r="E46" s="39">
        <f>SUM(E38:E45)</f>
        <v>792549.51953125</v>
      </c>
      <c r="F46" s="40">
        <f>SUM(F38:F45)</f>
        <v>522667.33850097656</v>
      </c>
    </row>
    <row r="47" spans="1:6" ht="15.75" thickBot="1">
      <c r="A47" s="53" t="s">
        <v>9</v>
      </c>
      <c r="B47" s="53" t="s">
        <v>56</v>
      </c>
      <c r="C47" s="53"/>
      <c r="D47" s="53"/>
      <c r="E47" s="54">
        <f>SUM(E46,E36,E27,E24,E16,E12)</f>
        <v>3179123.6286010742</v>
      </c>
      <c r="F47" s="55">
        <f>SUM(F46,F36,F27,F24,F16,F12)</f>
        <v>2992430.8897094727</v>
      </c>
    </row>
    <row r="48" spans="1:6" ht="15.75" thickBot="1">
      <c r="A48" s="20"/>
      <c r="B48" s="20"/>
      <c r="C48" s="20"/>
      <c r="D48" s="20"/>
      <c r="E48" s="21"/>
      <c r="F48" s="22"/>
    </row>
    <row r="49" spans="1:6">
      <c r="A49" s="44" t="s">
        <v>4</v>
      </c>
      <c r="B49" s="44" t="s">
        <v>5</v>
      </c>
      <c r="C49" s="44" t="s">
        <v>2</v>
      </c>
      <c r="D49" s="44" t="s">
        <v>8</v>
      </c>
      <c r="E49" s="45">
        <v>10358.33984375</v>
      </c>
      <c r="F49" s="46">
        <v>4575.6201171875</v>
      </c>
    </row>
    <row r="50" spans="1:6">
      <c r="A50" s="29" t="s">
        <v>4</v>
      </c>
      <c r="B50" s="29" t="s">
        <v>5</v>
      </c>
      <c r="C50" s="29" t="s">
        <v>2</v>
      </c>
      <c r="D50" s="29" t="s">
        <v>6</v>
      </c>
      <c r="E50" s="30">
        <v>19278</v>
      </c>
      <c r="F50" s="31">
        <v>8237.5</v>
      </c>
    </row>
    <row r="51" spans="1:6" ht="15.75" thickBot="1">
      <c r="A51" s="50" t="s">
        <v>4</v>
      </c>
      <c r="B51" s="50" t="s">
        <v>5</v>
      </c>
      <c r="C51" s="50" t="s">
        <v>2</v>
      </c>
      <c r="D51" s="50" t="s">
        <v>7</v>
      </c>
      <c r="E51" s="51">
        <v>19958.259765625</v>
      </c>
      <c r="F51" s="52">
        <v>9395</v>
      </c>
    </row>
    <row r="52" spans="1:6" ht="15.75" thickBot="1">
      <c r="A52" s="38"/>
      <c r="B52" s="38" t="s">
        <v>55</v>
      </c>
      <c r="C52" s="38"/>
      <c r="D52" s="38"/>
      <c r="E52" s="39">
        <f>SUM(E49:E51)</f>
        <v>49594.599609375</v>
      </c>
      <c r="F52" s="40">
        <f>SUM(F49:F51)</f>
        <v>22208.1201171875</v>
      </c>
    </row>
    <row r="53" spans="1:6" ht="15.75" thickBot="1">
      <c r="A53" s="20"/>
      <c r="B53" s="20"/>
      <c r="C53" s="20"/>
      <c r="D53" s="20"/>
      <c r="E53" s="21"/>
      <c r="F53" s="22"/>
    </row>
    <row r="54" spans="1:6" ht="15.75" thickBot="1">
      <c r="A54" s="47" t="s">
        <v>4</v>
      </c>
      <c r="B54" s="47" t="s">
        <v>13</v>
      </c>
      <c r="C54" s="47" t="s">
        <v>14</v>
      </c>
      <c r="D54" s="47" t="s">
        <v>15</v>
      </c>
      <c r="E54" s="48">
        <v>816.469970703125</v>
      </c>
      <c r="F54" s="49">
        <v>9900</v>
      </c>
    </row>
    <row r="55" spans="1:6" ht="15.75" thickBot="1">
      <c r="A55" s="38"/>
      <c r="B55" s="38" t="s">
        <v>55</v>
      </c>
      <c r="C55" s="38"/>
      <c r="D55" s="38"/>
      <c r="E55" s="39">
        <f>SUM(E54)</f>
        <v>816.469970703125</v>
      </c>
      <c r="F55" s="40">
        <f>SUM(F54)</f>
        <v>9900</v>
      </c>
    </row>
    <row r="56" spans="1:6" ht="15.75" thickBot="1">
      <c r="A56" s="20"/>
      <c r="B56" s="20"/>
      <c r="C56" s="20"/>
      <c r="D56" s="20"/>
      <c r="E56" s="21"/>
      <c r="F56" s="22"/>
    </row>
    <row r="57" spans="1:6">
      <c r="A57" s="44" t="s">
        <v>4</v>
      </c>
      <c r="B57" s="44" t="s">
        <v>18</v>
      </c>
      <c r="C57" s="44" t="s">
        <v>19</v>
      </c>
      <c r="D57" s="44" t="s">
        <v>15</v>
      </c>
      <c r="E57" s="45">
        <v>10068.290046691895</v>
      </c>
      <c r="F57" s="46">
        <v>28040.939758300781</v>
      </c>
    </row>
    <row r="58" spans="1:6" ht="15.75" thickBot="1">
      <c r="A58" s="35" t="s">
        <v>4</v>
      </c>
      <c r="B58" s="35" t="s">
        <v>18</v>
      </c>
      <c r="C58" s="35" t="s">
        <v>44</v>
      </c>
      <c r="D58" s="35" t="s">
        <v>15</v>
      </c>
      <c r="E58" s="36">
        <v>40709.300247192383</v>
      </c>
      <c r="F58" s="37">
        <v>135071.46008300781</v>
      </c>
    </row>
    <row r="59" spans="1:6" ht="15.75" thickBot="1">
      <c r="A59" s="38"/>
      <c r="B59" s="38" t="s">
        <v>55</v>
      </c>
      <c r="C59" s="38"/>
      <c r="D59" s="38"/>
      <c r="E59" s="39">
        <f>SUM(E57:E58)</f>
        <v>50777.590293884277</v>
      </c>
      <c r="F59" s="40">
        <f>SUM(F57:F58)</f>
        <v>163112.39984130859</v>
      </c>
    </row>
    <row r="60" spans="1:6" ht="15.75" thickBot="1">
      <c r="A60" s="20"/>
      <c r="B60" s="20"/>
      <c r="C60" s="20"/>
      <c r="D60" s="20"/>
      <c r="E60" s="21"/>
      <c r="F60" s="22"/>
    </row>
    <row r="61" spans="1:6">
      <c r="A61" s="44" t="s">
        <v>4</v>
      </c>
      <c r="B61" s="44" t="s">
        <v>18</v>
      </c>
      <c r="C61" s="44" t="s">
        <v>22</v>
      </c>
      <c r="D61" s="44" t="s">
        <v>8</v>
      </c>
      <c r="E61" s="45">
        <v>4840.759765625</v>
      </c>
      <c r="F61" s="46">
        <v>37668.19921875</v>
      </c>
    </row>
    <row r="62" spans="1:6">
      <c r="A62" s="29" t="s">
        <v>4</v>
      </c>
      <c r="B62" s="29" t="s">
        <v>18</v>
      </c>
      <c r="C62" s="29" t="s">
        <v>22</v>
      </c>
      <c r="D62" s="29" t="s">
        <v>7</v>
      </c>
      <c r="E62" s="30">
        <v>765.29998779296875</v>
      </c>
      <c r="F62" s="31">
        <v>14938.650207519531</v>
      </c>
    </row>
    <row r="63" spans="1:6">
      <c r="A63" s="29" t="s">
        <v>4</v>
      </c>
      <c r="B63" s="29" t="s">
        <v>18</v>
      </c>
      <c r="C63" s="29" t="s">
        <v>22</v>
      </c>
      <c r="D63" s="29" t="s">
        <v>3</v>
      </c>
      <c r="E63" s="30">
        <v>8470.4697265625</v>
      </c>
      <c r="F63" s="31">
        <v>173392.5625</v>
      </c>
    </row>
    <row r="64" spans="1:6">
      <c r="A64" s="29" t="s">
        <v>4</v>
      </c>
      <c r="B64" s="29" t="s">
        <v>18</v>
      </c>
      <c r="C64" s="29" t="s">
        <v>22</v>
      </c>
      <c r="D64" s="29" t="s">
        <v>23</v>
      </c>
      <c r="E64" s="30">
        <v>1014.2000122070312</v>
      </c>
      <c r="F64" s="31">
        <v>1080</v>
      </c>
    </row>
    <row r="65" spans="1:6" ht="15.75" thickBot="1">
      <c r="A65" s="35" t="s">
        <v>4</v>
      </c>
      <c r="B65" s="35" t="s">
        <v>18</v>
      </c>
      <c r="C65" s="35" t="s">
        <v>22</v>
      </c>
      <c r="D65" s="35" t="s">
        <v>24</v>
      </c>
      <c r="E65" s="36">
        <v>2758.2199096679687</v>
      </c>
      <c r="F65" s="37">
        <v>2935.800048828125</v>
      </c>
    </row>
    <row r="66" spans="1:6" ht="15.75" thickBot="1">
      <c r="A66" s="38"/>
      <c r="B66" s="38" t="s">
        <v>55</v>
      </c>
      <c r="C66" s="38"/>
      <c r="D66" s="38"/>
      <c r="E66" s="39">
        <f>SUM(E61:E65)</f>
        <v>17848.949401855469</v>
      </c>
      <c r="F66" s="40">
        <f>SUM(F61:F65)</f>
        <v>230015.21197509766</v>
      </c>
    </row>
    <row r="67" spans="1:6" ht="15.75" thickBot="1">
      <c r="A67" s="20"/>
      <c r="B67" s="20"/>
      <c r="C67" s="20"/>
      <c r="D67" s="20"/>
      <c r="E67" s="21"/>
      <c r="F67" s="22"/>
    </row>
    <row r="68" spans="1:6" ht="15.75" thickBot="1">
      <c r="A68" s="47" t="s">
        <v>4</v>
      </c>
      <c r="B68" s="47" t="s">
        <v>5</v>
      </c>
      <c r="C68" s="47" t="s">
        <v>27</v>
      </c>
      <c r="D68" s="47" t="s">
        <v>15</v>
      </c>
      <c r="E68" s="48">
        <v>2651.2299499511719</v>
      </c>
      <c r="F68" s="49">
        <v>52603.200012207031</v>
      </c>
    </row>
    <row r="69" spans="1:6" ht="15.75" thickBot="1">
      <c r="A69" s="38"/>
      <c r="B69" s="38" t="s">
        <v>55</v>
      </c>
      <c r="C69" s="38"/>
      <c r="D69" s="38"/>
      <c r="E69" s="39">
        <f>SUM(E68)</f>
        <v>2651.2299499511719</v>
      </c>
      <c r="F69" s="40">
        <f>SUM(F68)</f>
        <v>52603.200012207031</v>
      </c>
    </row>
    <row r="70" spans="1:6" ht="15.75" thickBot="1">
      <c r="A70" s="20"/>
      <c r="B70" s="20"/>
      <c r="C70" s="20"/>
      <c r="D70" s="20"/>
      <c r="E70" s="21"/>
      <c r="F70" s="22"/>
    </row>
    <row r="71" spans="1:6" ht="15.75" thickBot="1">
      <c r="A71" s="47" t="s">
        <v>4</v>
      </c>
      <c r="B71" s="47" t="s">
        <v>28</v>
      </c>
      <c r="C71" s="47" t="s">
        <v>29</v>
      </c>
      <c r="D71" s="47" t="s">
        <v>15</v>
      </c>
      <c r="E71" s="48">
        <v>36309.350006103516</v>
      </c>
      <c r="F71" s="49">
        <v>105370.4375</v>
      </c>
    </row>
    <row r="72" spans="1:6" ht="15.75" thickBot="1">
      <c r="A72" s="38"/>
      <c r="B72" s="38" t="s">
        <v>55</v>
      </c>
      <c r="C72" s="38"/>
      <c r="D72" s="38"/>
      <c r="E72" s="39">
        <f>SUM(E71)</f>
        <v>36309.350006103516</v>
      </c>
      <c r="F72" s="40">
        <f>SUM(F71)</f>
        <v>105370.4375</v>
      </c>
    </row>
    <row r="73" spans="1:6" ht="15.75" thickBot="1">
      <c r="A73" s="20"/>
      <c r="B73" s="20"/>
      <c r="C73" s="20"/>
      <c r="D73" s="20"/>
      <c r="E73" s="21"/>
      <c r="F73" s="22"/>
    </row>
    <row r="74" spans="1:6">
      <c r="A74" s="44" t="s">
        <v>4</v>
      </c>
      <c r="B74" s="44" t="s">
        <v>30</v>
      </c>
      <c r="C74" s="44" t="s">
        <v>31</v>
      </c>
      <c r="D74" s="44" t="s">
        <v>12</v>
      </c>
      <c r="E74" s="45">
        <v>64841.470703125</v>
      </c>
      <c r="F74" s="46">
        <v>261747</v>
      </c>
    </row>
    <row r="75" spans="1:6">
      <c r="A75" s="29" t="s">
        <v>4</v>
      </c>
      <c r="B75" s="29" t="s">
        <v>30</v>
      </c>
      <c r="C75" s="29" t="s">
        <v>31</v>
      </c>
      <c r="D75" s="29" t="s">
        <v>15</v>
      </c>
      <c r="E75" s="30">
        <v>21189.429702758789</v>
      </c>
      <c r="F75" s="31">
        <v>62198.758804321289</v>
      </c>
    </row>
    <row r="76" spans="1:6">
      <c r="A76" s="29" t="s">
        <v>4</v>
      </c>
      <c r="B76" s="29" t="s">
        <v>30</v>
      </c>
      <c r="C76" s="29" t="s">
        <v>31</v>
      </c>
      <c r="D76" s="29" t="s">
        <v>3</v>
      </c>
      <c r="E76" s="30">
        <v>226934.3984375</v>
      </c>
      <c r="F76" s="31">
        <v>616333.203125</v>
      </c>
    </row>
    <row r="77" spans="1:6">
      <c r="A77" s="29" t="s">
        <v>4</v>
      </c>
      <c r="B77" s="29" t="s">
        <v>30</v>
      </c>
      <c r="C77" s="29" t="s">
        <v>31</v>
      </c>
      <c r="D77" s="29" t="s">
        <v>33</v>
      </c>
      <c r="E77" s="30">
        <v>48062.400390625</v>
      </c>
      <c r="F77" s="31">
        <v>160104.26953125</v>
      </c>
    </row>
    <row r="78" spans="1:6">
      <c r="A78" s="29" t="s">
        <v>4</v>
      </c>
      <c r="B78" s="29" t="s">
        <v>30</v>
      </c>
      <c r="C78" s="29" t="s">
        <v>31</v>
      </c>
      <c r="D78" s="29" t="s">
        <v>21</v>
      </c>
      <c r="E78" s="30">
        <v>24200.33984375</v>
      </c>
      <c r="F78" s="31">
        <v>69894.3515625</v>
      </c>
    </row>
    <row r="79" spans="1:6">
      <c r="A79" s="29" t="s">
        <v>4</v>
      </c>
      <c r="B79" s="29" t="s">
        <v>30</v>
      </c>
      <c r="C79" s="29" t="s">
        <v>31</v>
      </c>
      <c r="D79" s="29" t="s">
        <v>35</v>
      </c>
      <c r="E79" s="30">
        <v>32380.1796875</v>
      </c>
      <c r="F79" s="31">
        <v>177130.2734375</v>
      </c>
    </row>
    <row r="80" spans="1:6" ht="15.75" thickBot="1">
      <c r="A80" s="50" t="s">
        <v>4</v>
      </c>
      <c r="B80" s="50" t="s">
        <v>30</v>
      </c>
      <c r="C80" s="50" t="s">
        <v>31</v>
      </c>
      <c r="D80" s="50" t="s">
        <v>25</v>
      </c>
      <c r="E80" s="51">
        <v>84089.51171875</v>
      </c>
      <c r="F80" s="52">
        <v>293688.921875</v>
      </c>
    </row>
    <row r="81" spans="1:6" ht="15.75" thickBot="1">
      <c r="A81" s="38"/>
      <c r="B81" s="38" t="s">
        <v>55</v>
      </c>
      <c r="C81" s="38"/>
      <c r="D81" s="38"/>
      <c r="E81" s="39">
        <f>SUM(E74:E80)</f>
        <v>501697.73048400879</v>
      </c>
      <c r="F81" s="40">
        <f>SUM(F74:F80)</f>
        <v>1641096.7783355713</v>
      </c>
    </row>
    <row r="82" spans="1:6" ht="15.75" thickBot="1">
      <c r="A82" s="20"/>
      <c r="B82" s="20"/>
      <c r="C82" s="20"/>
      <c r="D82" s="20"/>
      <c r="E82" s="21"/>
      <c r="F82" s="22"/>
    </row>
    <row r="83" spans="1:6">
      <c r="A83" s="44" t="s">
        <v>4</v>
      </c>
      <c r="B83" s="44" t="s">
        <v>18</v>
      </c>
      <c r="C83" s="44" t="s">
        <v>36</v>
      </c>
      <c r="D83" s="44" t="s">
        <v>38</v>
      </c>
      <c r="E83" s="45">
        <v>53717.44921875</v>
      </c>
      <c r="F83" s="46">
        <v>2758361.200012207</v>
      </c>
    </row>
    <row r="84" spans="1:6">
      <c r="A84" s="29" t="s">
        <v>4</v>
      </c>
      <c r="B84" s="29" t="s">
        <v>18</v>
      </c>
      <c r="C84" s="29" t="s">
        <v>36</v>
      </c>
      <c r="D84" s="29" t="s">
        <v>39</v>
      </c>
      <c r="E84" s="30">
        <v>24947.830078125</v>
      </c>
      <c r="F84" s="31">
        <v>812.0999755859375</v>
      </c>
    </row>
    <row r="85" spans="1:6">
      <c r="A85" s="29" t="s">
        <v>4</v>
      </c>
      <c r="B85" s="29" t="s">
        <v>18</v>
      </c>
      <c r="C85" s="29" t="s">
        <v>36</v>
      </c>
      <c r="D85" s="29" t="s">
        <v>23</v>
      </c>
      <c r="E85" s="30">
        <v>269</v>
      </c>
      <c r="F85" s="31">
        <v>4621.419921875</v>
      </c>
    </row>
    <row r="86" spans="1:6">
      <c r="A86" s="29" t="s">
        <v>4</v>
      </c>
      <c r="B86" s="29" t="s">
        <v>18</v>
      </c>
      <c r="C86" s="29" t="s">
        <v>36</v>
      </c>
      <c r="D86" s="29" t="s">
        <v>40</v>
      </c>
      <c r="E86" s="30">
        <v>147000</v>
      </c>
      <c r="F86" s="31">
        <v>171500</v>
      </c>
    </row>
    <row r="87" spans="1:6" ht="15.75" thickBot="1">
      <c r="A87" s="35" t="s">
        <v>4</v>
      </c>
      <c r="B87" s="35" t="s">
        <v>18</v>
      </c>
      <c r="C87" s="35" t="s">
        <v>36</v>
      </c>
      <c r="D87" s="35" t="s">
        <v>37</v>
      </c>
      <c r="E87" s="36">
        <v>77274.2197265625</v>
      </c>
      <c r="F87" s="37">
        <v>76428.200012207031</v>
      </c>
    </row>
    <row r="88" spans="1:6" ht="15.75" thickBot="1">
      <c r="A88" s="38"/>
      <c r="B88" s="38" t="s">
        <v>55</v>
      </c>
      <c r="C88" s="38"/>
      <c r="D88" s="38"/>
      <c r="E88" s="39">
        <f>SUM(E83:E87)</f>
        <v>303208.4990234375</v>
      </c>
      <c r="F88" s="40">
        <f>SUM(F83:F87)</f>
        <v>3011722.919921875</v>
      </c>
    </row>
    <row r="89" spans="1:6" ht="15.75" thickBot="1">
      <c r="A89" s="53" t="s">
        <v>4</v>
      </c>
      <c r="B89" s="53" t="s">
        <v>56</v>
      </c>
      <c r="C89" s="53"/>
      <c r="D89" s="53"/>
      <c r="E89" s="54">
        <f>SUM(E88,E81,E72,E69,E66,E59,E55,E52)</f>
        <v>962904.41873931885</v>
      </c>
      <c r="F89" s="55">
        <f>SUM(F88,F81,F72,F69,F66,F59,F55,F52)</f>
        <v>5236029.0677032471</v>
      </c>
    </row>
    <row r="90" spans="1:6" ht="15.75" thickBot="1"/>
    <row r="91" spans="1:6" ht="15.75" thickBot="1">
      <c r="A91" s="47" t="s">
        <v>0</v>
      </c>
      <c r="B91" s="47" t="s">
        <v>1</v>
      </c>
      <c r="C91" s="47" t="s">
        <v>2</v>
      </c>
      <c r="D91" s="47" t="s">
        <v>3</v>
      </c>
      <c r="E91" s="48">
        <v>226.80000305175781</v>
      </c>
      <c r="F91" s="49">
        <v>10200</v>
      </c>
    </row>
    <row r="92" spans="1:6" ht="15.75" thickBot="1">
      <c r="A92" s="38"/>
      <c r="B92" s="38" t="s">
        <v>55</v>
      </c>
      <c r="C92" s="38"/>
      <c r="D92" s="38"/>
      <c r="E92" s="39">
        <f>SUM(E91)</f>
        <v>226.80000305175781</v>
      </c>
      <c r="F92" s="40">
        <f>SUM(F91)</f>
        <v>10200</v>
      </c>
    </row>
    <row r="93" spans="1:6" ht="15.75" thickBot="1">
      <c r="A93" s="20"/>
      <c r="B93" s="20"/>
      <c r="C93" s="20"/>
      <c r="D93" s="20"/>
      <c r="E93" s="21"/>
      <c r="F93" s="22"/>
    </row>
    <row r="94" spans="1:6" ht="15.75" thickBot="1">
      <c r="A94" s="47" t="s">
        <v>0</v>
      </c>
      <c r="B94" s="47" t="s">
        <v>13</v>
      </c>
      <c r="C94" s="47" t="s">
        <v>14</v>
      </c>
      <c r="D94" s="47" t="s">
        <v>15</v>
      </c>
      <c r="E94" s="48">
        <v>553.3900146484375</v>
      </c>
      <c r="F94" s="49">
        <v>13005</v>
      </c>
    </row>
    <row r="95" spans="1:6" ht="15.75" thickBot="1">
      <c r="A95" s="38"/>
      <c r="B95" s="38" t="s">
        <v>55</v>
      </c>
      <c r="C95" s="38"/>
      <c r="D95" s="38"/>
      <c r="E95" s="39">
        <f>SUM(E94)</f>
        <v>553.3900146484375</v>
      </c>
      <c r="F95" s="40">
        <f>SUM(F94)</f>
        <v>13005</v>
      </c>
    </row>
    <row r="96" spans="1:6" ht="15.75" thickBot="1">
      <c r="A96" s="20"/>
      <c r="B96" s="20"/>
      <c r="C96" s="20"/>
      <c r="D96" s="20"/>
      <c r="E96" s="21"/>
      <c r="F96" s="22"/>
    </row>
    <row r="97" spans="1:6" ht="15.75" thickBot="1">
      <c r="A97" s="47" t="s">
        <v>0</v>
      </c>
      <c r="B97" s="47" t="s">
        <v>17</v>
      </c>
      <c r="C97" s="47" t="s">
        <v>16</v>
      </c>
      <c r="D97" s="47" t="s">
        <v>3</v>
      </c>
      <c r="E97" s="48">
        <v>24739.169921875</v>
      </c>
      <c r="F97" s="49">
        <v>38124</v>
      </c>
    </row>
    <row r="98" spans="1:6" ht="15.75" thickBot="1">
      <c r="A98" s="38"/>
      <c r="B98" s="38" t="s">
        <v>55</v>
      </c>
      <c r="C98" s="38"/>
      <c r="D98" s="38"/>
      <c r="E98" s="39">
        <f>SUM(E97)</f>
        <v>24739.169921875</v>
      </c>
      <c r="F98" s="40">
        <f>SUM(F97)</f>
        <v>38124</v>
      </c>
    </row>
    <row r="99" spans="1:6" ht="15.75" thickBot="1">
      <c r="A99" s="20"/>
      <c r="B99" s="20"/>
      <c r="C99" s="20"/>
      <c r="D99" s="20"/>
      <c r="E99" s="21"/>
      <c r="F99" s="22"/>
    </row>
    <row r="100" spans="1:6">
      <c r="A100" s="44" t="s">
        <v>0</v>
      </c>
      <c r="B100" s="44" t="s">
        <v>18</v>
      </c>
      <c r="C100" s="44" t="s">
        <v>19</v>
      </c>
      <c r="D100" s="44" t="s">
        <v>15</v>
      </c>
      <c r="E100" s="45">
        <v>8957.8599166870117</v>
      </c>
      <c r="F100" s="46">
        <v>26225.669906616211</v>
      </c>
    </row>
    <row r="101" spans="1:6">
      <c r="A101" s="29" t="s">
        <v>0</v>
      </c>
      <c r="B101" s="29" t="s">
        <v>18</v>
      </c>
      <c r="C101" s="29" t="s">
        <v>19</v>
      </c>
      <c r="D101" s="29" t="s">
        <v>21</v>
      </c>
      <c r="E101" s="30">
        <v>203.55000305175781</v>
      </c>
      <c r="F101" s="31">
        <v>839.3800048828125</v>
      </c>
    </row>
    <row r="102" spans="1:6" ht="15.75" thickBot="1">
      <c r="A102" s="35" t="s">
        <v>0</v>
      </c>
      <c r="B102" s="35" t="s">
        <v>18</v>
      </c>
      <c r="C102" s="35" t="s">
        <v>44</v>
      </c>
      <c r="D102" s="35" t="s">
        <v>15</v>
      </c>
      <c r="E102" s="36">
        <v>46966.57975769043</v>
      </c>
      <c r="F102" s="37">
        <v>165155.71063232422</v>
      </c>
    </row>
    <row r="103" spans="1:6" ht="15.75" thickBot="1">
      <c r="A103" s="38"/>
      <c r="B103" s="38" t="s">
        <v>55</v>
      </c>
      <c r="C103" s="38"/>
      <c r="D103" s="38"/>
      <c r="E103" s="39">
        <f>SUM(E100:E102)</f>
        <v>56127.989677429199</v>
      </c>
      <c r="F103" s="40">
        <f>SUM(F100:F102)</f>
        <v>192220.76054382324</v>
      </c>
    </row>
    <row r="104" spans="1:6" ht="15.75" thickBot="1">
      <c r="A104" s="20"/>
      <c r="B104" s="20"/>
      <c r="C104" s="20"/>
      <c r="D104" s="20"/>
      <c r="E104" s="21"/>
      <c r="F104" s="22"/>
    </row>
    <row r="105" spans="1:6" ht="15.75" thickBot="1">
      <c r="A105" s="47" t="s">
        <v>0</v>
      </c>
      <c r="B105" s="47" t="s">
        <v>28</v>
      </c>
      <c r="C105" s="47" t="s">
        <v>29</v>
      </c>
      <c r="D105" s="47" t="s">
        <v>21</v>
      </c>
      <c r="E105" s="48">
        <v>3119.47998046875</v>
      </c>
      <c r="F105" s="49">
        <v>12987.199951171875</v>
      </c>
    </row>
    <row r="106" spans="1:6" ht="15.75" thickBot="1">
      <c r="A106" s="38"/>
      <c r="B106" s="38" t="s">
        <v>55</v>
      </c>
      <c r="C106" s="38"/>
      <c r="D106" s="38"/>
      <c r="E106" s="39">
        <f>SUM(E105)</f>
        <v>3119.47998046875</v>
      </c>
      <c r="F106" s="40">
        <f>SUM(F105)</f>
        <v>12987.199951171875</v>
      </c>
    </row>
    <row r="107" spans="1:6" ht="15.75" thickBot="1">
      <c r="A107" s="20"/>
      <c r="B107" s="20"/>
      <c r="C107" s="20"/>
      <c r="D107" s="20"/>
      <c r="E107" s="21"/>
      <c r="F107" s="22"/>
    </row>
    <row r="108" spans="1:6">
      <c r="A108" s="44" t="s">
        <v>0</v>
      </c>
      <c r="B108" s="44" t="s">
        <v>34</v>
      </c>
      <c r="C108" s="44" t="s">
        <v>31</v>
      </c>
      <c r="D108" s="44" t="s">
        <v>21</v>
      </c>
      <c r="E108" s="45">
        <v>45.360000610351562</v>
      </c>
      <c r="F108" s="46">
        <v>125</v>
      </c>
    </row>
    <row r="109" spans="1:6">
      <c r="A109" s="29" t="s">
        <v>0</v>
      </c>
      <c r="B109" s="29" t="s">
        <v>30</v>
      </c>
      <c r="C109" s="29" t="s">
        <v>31</v>
      </c>
      <c r="D109" s="29" t="s">
        <v>15</v>
      </c>
      <c r="E109" s="30">
        <v>4570.7899971008301</v>
      </c>
      <c r="F109" s="31">
        <v>12501.745126724243</v>
      </c>
    </row>
    <row r="110" spans="1:6" ht="15.75" thickBot="1">
      <c r="A110" s="35" t="s">
        <v>0</v>
      </c>
      <c r="B110" s="35" t="s">
        <v>30</v>
      </c>
      <c r="C110" s="35" t="s">
        <v>31</v>
      </c>
      <c r="D110" s="35" t="s">
        <v>33</v>
      </c>
      <c r="E110" s="36">
        <v>869.09002685546875</v>
      </c>
      <c r="F110" s="37">
        <v>1509.5999755859375</v>
      </c>
    </row>
    <row r="111" spans="1:6" ht="15.75" thickBot="1">
      <c r="A111" s="38"/>
      <c r="B111" s="38" t="s">
        <v>55</v>
      </c>
      <c r="C111" s="38"/>
      <c r="D111" s="38"/>
      <c r="E111" s="39">
        <f>SUM(E108:E110)</f>
        <v>5485.2400245666504</v>
      </c>
      <c r="F111" s="40">
        <f>SUM(F108:F110)</f>
        <v>14136.345102310181</v>
      </c>
    </row>
    <row r="112" spans="1:6" ht="15.75" thickBot="1">
      <c r="A112" s="20"/>
      <c r="B112" s="20"/>
      <c r="C112" s="20"/>
      <c r="D112" s="20"/>
      <c r="E112" s="21"/>
      <c r="F112" s="22"/>
    </row>
    <row r="113" spans="1:6">
      <c r="A113" s="44" t="s">
        <v>0</v>
      </c>
      <c r="B113" s="44" t="s">
        <v>18</v>
      </c>
      <c r="C113" s="44" t="s">
        <v>36</v>
      </c>
      <c r="D113" s="44" t="s">
        <v>23</v>
      </c>
      <c r="E113" s="45">
        <v>826</v>
      </c>
      <c r="F113" s="46">
        <v>4696.699951171875</v>
      </c>
    </row>
    <row r="114" spans="1:6">
      <c r="A114" s="29" t="s">
        <v>0</v>
      </c>
      <c r="B114" s="29" t="s">
        <v>18</v>
      </c>
      <c r="C114" s="29" t="s">
        <v>36</v>
      </c>
      <c r="D114" s="29" t="s">
        <v>37</v>
      </c>
      <c r="E114" s="30">
        <v>24990</v>
      </c>
      <c r="F114" s="31">
        <v>24990</v>
      </c>
    </row>
    <row r="115" spans="1:6" ht="15.75" thickBot="1">
      <c r="A115" s="29" t="s">
        <v>0</v>
      </c>
      <c r="B115" s="29" t="s">
        <v>18</v>
      </c>
      <c r="C115" s="29" t="s">
        <v>36</v>
      </c>
      <c r="D115" s="29" t="s">
        <v>41</v>
      </c>
      <c r="E115" s="30">
        <v>113117</v>
      </c>
      <c r="F115" s="31">
        <v>158363.796875</v>
      </c>
    </row>
    <row r="116" spans="1:6" ht="15.75" thickBot="1">
      <c r="A116" s="32"/>
      <c r="B116" s="38" t="s">
        <v>55</v>
      </c>
      <c r="C116" s="32"/>
      <c r="D116" s="32"/>
      <c r="E116" s="33">
        <f>SUM(E113:E115)</f>
        <v>138933</v>
      </c>
      <c r="F116" s="34">
        <f>SUM(F113:F115)</f>
        <v>188050.49682617187</v>
      </c>
    </row>
    <row r="117" spans="1:6" ht="15.75" thickBot="1">
      <c r="A117" s="53" t="s">
        <v>0</v>
      </c>
      <c r="B117" s="53" t="s">
        <v>56</v>
      </c>
      <c r="C117" s="53"/>
      <c r="D117" s="53"/>
      <c r="E117" s="54">
        <f>SUM(E116,E111,E106,E103,E98,E95,E92)</f>
        <v>229185.06962203979</v>
      </c>
      <c r="F117" s="55">
        <f>SUM(F116,F111,F106,F103,F98,F95,F92)</f>
        <v>468723.80242347717</v>
      </c>
    </row>
    <row r="118" spans="1:6" ht="15.75" thickBot="1">
      <c r="A118" s="53"/>
      <c r="B118" s="53" t="s">
        <v>57</v>
      </c>
      <c r="C118" s="53"/>
      <c r="D118" s="53"/>
      <c r="E118" s="54">
        <f>SUM(E117,E89,E47)</f>
        <v>4371213.1169624329</v>
      </c>
      <c r="F118" s="55">
        <f>SUM(F117,F89,F47)</f>
        <v>8697183.7598361969</v>
      </c>
    </row>
  </sheetData>
  <sortState ref="A2:H79">
    <sortCondition ref="C2:C79"/>
    <sortCondition ref="B2:B79"/>
    <sortCondition ref="D2:D79"/>
  </sortState>
  <mergeCells count="5">
    <mergeCell ref="A5:F5"/>
    <mergeCell ref="A6:F6"/>
    <mergeCell ref="A7:F7"/>
    <mergeCell ref="A8:F8"/>
    <mergeCell ref="A9:F9"/>
  </mergeCells>
  <printOptions horizontalCentered="1"/>
  <pageMargins left="0.5" right="0.5" top="0.48" bottom="0.5500000000000000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Hoja3</vt:lpstr>
      <vt:lpstr>Hoja1!Títulos_a_imprimir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Bolivar Toribio</cp:lastModifiedBy>
  <cp:lastPrinted>2013-06-10T13:56:53Z</cp:lastPrinted>
  <dcterms:created xsi:type="dcterms:W3CDTF">2013-06-10T12:52:40Z</dcterms:created>
  <dcterms:modified xsi:type="dcterms:W3CDTF">2013-06-10T16:54:51Z</dcterms:modified>
</cp:coreProperties>
</file>