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4815" activeTab="4"/>
  </bookViews>
  <sheets>
    <sheet name="Consolidado" sheetId="11" r:id="rId1"/>
    <sheet name="Miel" sheetId="1" r:id="rId2"/>
    <sheet name="Piel Animal" sheetId="2" r:id="rId3"/>
    <sheet name="Leche" sheetId="3" r:id="rId4"/>
    <sheet name="Lacteos" sheetId="4" r:id="rId5"/>
    <sheet name="Bovino" sheetId="5" r:id="rId6"/>
    <sheet name="Pollo" sheetId="6" r:id="rId7"/>
    <sheet name="Porcino" sheetId="7" r:id="rId8"/>
    <sheet name="Alimento Animal" sheetId="9" r:id="rId9"/>
    <sheet name="Otro Tipo" sheetId="10" r:id="rId10"/>
  </sheets>
  <definedNames>
    <definedName name="_xlnm.Print_Titles" localSheetId="8">'Alimento Animal'!$10:$11</definedName>
    <definedName name="_xlnm.Print_Titles" localSheetId="5">Bovino!$10:$11</definedName>
    <definedName name="_xlnm.Print_Titles" localSheetId="0">Consolidado!$10:$11</definedName>
    <definedName name="_xlnm.Print_Titles" localSheetId="4">Lacteos!$10:$11</definedName>
    <definedName name="_xlnm.Print_Titles" localSheetId="3">Leche!$10:$11</definedName>
    <definedName name="_xlnm.Print_Titles" localSheetId="1">Miel!$10:$11</definedName>
    <definedName name="_xlnm.Print_Titles" localSheetId="9">'Otro Tipo'!$10:$11</definedName>
    <definedName name="_xlnm.Print_Titles" localSheetId="2">'Piel Animal'!$10:$11</definedName>
    <definedName name="_xlnm.Print_Titles" localSheetId="6">Pollo!$10:$11</definedName>
    <definedName name="_xlnm.Print_Titles" localSheetId="7">Porcino!$10:$11</definedName>
  </definedNames>
  <calcPr calcId="124519"/>
</workbook>
</file>

<file path=xl/calcChain.xml><?xml version="1.0" encoding="utf-8"?>
<calcChain xmlns="http://schemas.openxmlformats.org/spreadsheetml/2006/main">
  <c r="B21" i="11"/>
  <c r="C20"/>
  <c r="C19"/>
  <c r="C18"/>
  <c r="C17"/>
  <c r="C16"/>
  <c r="C14"/>
  <c r="C13"/>
  <c r="C12"/>
  <c r="B20"/>
  <c r="B19"/>
  <c r="B18"/>
  <c r="B17"/>
  <c r="B16"/>
  <c r="B15"/>
  <c r="B14"/>
  <c r="B13"/>
  <c r="B12"/>
  <c r="E16" i="7"/>
  <c r="F16"/>
  <c r="E15"/>
  <c r="F15"/>
  <c r="E13"/>
  <c r="F13"/>
  <c r="E20" i="6"/>
  <c r="F20"/>
  <c r="E19"/>
  <c r="F19"/>
  <c r="E17"/>
  <c r="F17"/>
  <c r="E13"/>
  <c r="F13"/>
  <c r="E18" i="5"/>
  <c r="F18"/>
  <c r="E17"/>
  <c r="F17"/>
  <c r="E15"/>
  <c r="F15"/>
  <c r="E13"/>
  <c r="F13"/>
  <c r="E68" i="4"/>
  <c r="E67"/>
  <c r="F67"/>
  <c r="E62"/>
  <c r="F62"/>
  <c r="F68" s="1"/>
  <c r="C15" i="11" s="1"/>
  <c r="C21" s="1"/>
  <c r="E56" i="4"/>
  <c r="F56"/>
  <c r="E51"/>
  <c r="F51"/>
  <c r="E46"/>
  <c r="F46"/>
  <c r="E42"/>
  <c r="F42"/>
  <c r="E39"/>
  <c r="F39"/>
  <c r="E33"/>
  <c r="F33"/>
  <c r="E27"/>
  <c r="F27"/>
  <c r="E24"/>
  <c r="F24"/>
  <c r="E20"/>
  <c r="F20"/>
  <c r="E16"/>
  <c r="F16"/>
  <c r="E62" i="3"/>
  <c r="F62"/>
  <c r="E61"/>
  <c r="F61"/>
  <c r="E57"/>
  <c r="F57"/>
  <c r="E49"/>
  <c r="F49"/>
  <c r="E46"/>
  <c r="F46"/>
  <c r="E42"/>
  <c r="F42"/>
  <c r="E37"/>
  <c r="F37"/>
  <c r="E32"/>
  <c r="F32"/>
  <c r="E28"/>
  <c r="F28"/>
  <c r="E20"/>
  <c r="F20"/>
  <c r="E17"/>
  <c r="F17"/>
  <c r="E15"/>
  <c r="F15"/>
  <c r="E85" i="2"/>
  <c r="F85"/>
  <c r="E84"/>
  <c r="F84"/>
  <c r="E77"/>
  <c r="F77"/>
  <c r="E68"/>
  <c r="F68"/>
  <c r="E64"/>
  <c r="F64"/>
  <c r="E59"/>
  <c r="F59"/>
  <c r="E54"/>
  <c r="F54"/>
  <c r="E48"/>
  <c r="F48"/>
  <c r="E43"/>
  <c r="F43"/>
  <c r="E37"/>
  <c r="F37"/>
  <c r="E33"/>
  <c r="F33"/>
  <c r="E30"/>
  <c r="F30"/>
  <c r="E22"/>
  <c r="F22"/>
  <c r="E37" i="1"/>
  <c r="F37"/>
  <c r="E36"/>
  <c r="F36"/>
  <c r="E34"/>
  <c r="F34"/>
  <c r="E32"/>
  <c r="F32"/>
  <c r="E30"/>
  <c r="F30"/>
  <c r="E28"/>
  <c r="F28"/>
  <c r="E26"/>
  <c r="F26"/>
  <c r="E23"/>
  <c r="F23"/>
  <c r="E20"/>
  <c r="F20"/>
  <c r="E18"/>
  <c r="F18"/>
  <c r="E16"/>
  <c r="F16"/>
  <c r="E13"/>
  <c r="F13"/>
  <c r="E33" i="9"/>
  <c r="F33"/>
  <c r="E30"/>
  <c r="F30"/>
  <c r="E28"/>
  <c r="F28"/>
  <c r="E26"/>
  <c r="F26"/>
  <c r="E24"/>
  <c r="F24"/>
  <c r="E21"/>
  <c r="F21"/>
  <c r="E19"/>
  <c r="F19"/>
  <c r="E15"/>
  <c r="F15"/>
  <c r="E13"/>
  <c r="F13"/>
  <c r="E34" l="1"/>
  <c r="F34"/>
  <c r="E137" i="10" l="1"/>
  <c r="F137"/>
  <c r="E127"/>
  <c r="F127"/>
  <c r="E116"/>
  <c r="F116"/>
  <c r="E105"/>
  <c r="F105"/>
  <c r="E94"/>
  <c r="F94"/>
  <c r="E82"/>
  <c r="F82"/>
  <c r="E72"/>
  <c r="F72"/>
  <c r="E56"/>
  <c r="F56"/>
  <c r="E44"/>
  <c r="F44"/>
  <c r="E34"/>
  <c r="F34"/>
  <c r="E29"/>
  <c r="F29"/>
  <c r="E20"/>
  <c r="F20"/>
  <c r="E138" l="1"/>
  <c r="F138"/>
</calcChain>
</file>

<file path=xl/sharedStrings.xml><?xml version="1.0" encoding="utf-8"?>
<sst xmlns="http://schemas.openxmlformats.org/spreadsheetml/2006/main" count="1381" uniqueCount="105">
  <si>
    <t>Mes</t>
  </si>
  <si>
    <t>Octubre</t>
  </si>
  <si>
    <t>Apicola</t>
  </si>
  <si>
    <t>Miel</t>
  </si>
  <si>
    <t>Estados Unidos</t>
  </si>
  <si>
    <t>Noviembre</t>
  </si>
  <si>
    <t>Mayo</t>
  </si>
  <si>
    <t>Aruba</t>
  </si>
  <si>
    <t>Marzo</t>
  </si>
  <si>
    <t>Puerto Rico</t>
  </si>
  <si>
    <t>Junio</t>
  </si>
  <si>
    <t>Canada</t>
  </si>
  <si>
    <t>Julio</t>
  </si>
  <si>
    <t>Curazao</t>
  </si>
  <si>
    <t>Febrero</t>
  </si>
  <si>
    <t>Enero</t>
  </si>
  <si>
    <t>Diciembre</t>
  </si>
  <si>
    <t>Abril</t>
  </si>
  <si>
    <t>Bovino</t>
  </si>
  <si>
    <t>Piel Animal</t>
  </si>
  <si>
    <t>Italia</t>
  </si>
  <si>
    <t>Mexico</t>
  </si>
  <si>
    <t>China</t>
  </si>
  <si>
    <t>Agosto</t>
  </si>
  <si>
    <t>Surinam</t>
  </si>
  <si>
    <t>Tailandia</t>
  </si>
  <si>
    <t>Vietnam</t>
  </si>
  <si>
    <t>Hong Kong</t>
  </si>
  <si>
    <t>España</t>
  </si>
  <si>
    <t>Ukrania</t>
  </si>
  <si>
    <t>Turquia</t>
  </si>
  <si>
    <t>India</t>
  </si>
  <si>
    <t>Caprino</t>
  </si>
  <si>
    <t>Haiti</t>
  </si>
  <si>
    <t>turkia</t>
  </si>
  <si>
    <t>Ucrania</t>
  </si>
  <si>
    <t>Slovenia</t>
  </si>
  <si>
    <t>LLC</t>
  </si>
  <si>
    <t>Septiembre</t>
  </si>
  <si>
    <t>Leche</t>
  </si>
  <si>
    <t>Trinidad &amp; Tobago</t>
  </si>
  <si>
    <t>curazao</t>
  </si>
  <si>
    <t>san tomas</t>
  </si>
  <si>
    <t>Cuba</t>
  </si>
  <si>
    <t>Guyana</t>
  </si>
  <si>
    <t>Curacao</t>
  </si>
  <si>
    <t>Dominica</t>
  </si>
  <si>
    <t>Granada</t>
  </si>
  <si>
    <t>Grenada</t>
  </si>
  <si>
    <t>Antigua</t>
  </si>
  <si>
    <t>San Thomas</t>
  </si>
  <si>
    <t/>
  </si>
  <si>
    <t>Queso</t>
  </si>
  <si>
    <t>Lácteo</t>
  </si>
  <si>
    <t>Barbados</t>
  </si>
  <si>
    <t>Cárnico</t>
  </si>
  <si>
    <t>Pollo</t>
  </si>
  <si>
    <t>hati</t>
  </si>
  <si>
    <t>Porcino</t>
  </si>
  <si>
    <t>San Martin</t>
  </si>
  <si>
    <t>Mixto</t>
  </si>
  <si>
    <t>Base Alimento Animal</t>
  </si>
  <si>
    <t>santiago de cuba</t>
  </si>
  <si>
    <t>Origen Vegetal</t>
  </si>
  <si>
    <t>Honduras</t>
  </si>
  <si>
    <t>Bonaire</t>
  </si>
  <si>
    <t>habana</t>
  </si>
  <si>
    <t>Otra Especie</t>
  </si>
  <si>
    <t>Otro Tipo</t>
  </si>
  <si>
    <t>Jamaica</t>
  </si>
  <si>
    <t>Otro Origen</t>
  </si>
  <si>
    <t>Guayana Francesa</t>
  </si>
  <si>
    <t>suriname</t>
  </si>
  <si>
    <t>usa</t>
  </si>
  <si>
    <t>TrIinidad &amp; Tobago</t>
  </si>
  <si>
    <t>PAPA' &amp; Co.</t>
  </si>
  <si>
    <t>Islas Virgenes (U.S.)</t>
  </si>
  <si>
    <t>Trininidad &amp; Tobago</t>
  </si>
  <si>
    <t>Total</t>
  </si>
  <si>
    <t>Subtotal</t>
  </si>
  <si>
    <t>República Dominicana</t>
  </si>
  <si>
    <t>MINISTERIO DE AGRICULTURA</t>
  </si>
  <si>
    <t>Dirección General de Ganadería</t>
  </si>
  <si>
    <t>“Año del Bicentenario del Natalicio de Juan Pablo Duarte”</t>
  </si>
  <si>
    <t>Origen</t>
  </si>
  <si>
    <t>Clasificación</t>
  </si>
  <si>
    <t>Kilos</t>
  </si>
  <si>
    <t>Valor US$</t>
  </si>
  <si>
    <t>Pais de Destino</t>
  </si>
  <si>
    <t>Otro origen</t>
  </si>
  <si>
    <t>Alimento Animal</t>
  </si>
  <si>
    <t>Consolidado de Exportaciones de Leche del Año 2012</t>
  </si>
  <si>
    <t>Consolidado de Exportaciones de Miel del Año 2012</t>
  </si>
  <si>
    <t>Consolidado de Exportaciones de Pieles del Año 2012</t>
  </si>
  <si>
    <t>Consolidado de Exportaciones de Lacteos del Año 2012</t>
  </si>
  <si>
    <t>Consolidado de Exportaciones de Carne de Res del Año 2012</t>
  </si>
  <si>
    <t>Consolidado de Exportaciones de Carne de Pollo del Año 2012</t>
  </si>
  <si>
    <t>Consolidado de Exportaciones de Carne de Cerdo del Año 2012</t>
  </si>
  <si>
    <t>Consolidado de Exportaciones de Alimento de Animales del Año 2012</t>
  </si>
  <si>
    <t>Consolidado de Exportaciones de Otro Tipo del Año 2012</t>
  </si>
  <si>
    <t>Lacteos</t>
  </si>
  <si>
    <t>Carne de Res</t>
  </si>
  <si>
    <t>Carne de Pollo</t>
  </si>
  <si>
    <t>Carne de Cerdo</t>
  </si>
  <si>
    <t>Alimento para Animales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</si>
</sst>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charset val="204"/>
    </font>
    <font>
      <sz val="10"/>
      <color indexed="8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</cellStyleXfs>
  <cellXfs count="87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3" fillId="0" borderId="2" xfId="8" applyFont="1" applyFill="1" applyBorder="1" applyAlignment="1">
      <alignment wrapText="1"/>
    </xf>
    <xf numFmtId="164" fontId="3" fillId="0" borderId="2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 wrapText="1"/>
    </xf>
    <xf numFmtId="0" fontId="2" fillId="0" borderId="0" xfId="0" applyFont="1"/>
    <xf numFmtId="0" fontId="3" fillId="0" borderId="1" xfId="7" applyFont="1" applyFill="1" applyBorder="1" applyAlignment="1">
      <alignment wrapText="1"/>
    </xf>
    <xf numFmtId="164" fontId="3" fillId="0" borderId="1" xfId="1" applyNumberFormat="1" applyFont="1" applyFill="1" applyBorder="1" applyAlignment="1">
      <alignment horizontal="right" wrapText="1"/>
    </xf>
    <xf numFmtId="43" fontId="3" fillId="0" borderId="1" xfId="1" applyFont="1" applyFill="1" applyBorder="1" applyAlignment="1">
      <alignment horizontal="right" wrapText="1"/>
    </xf>
    <xf numFmtId="0" fontId="3" fillId="0" borderId="2" xfId="7" applyFont="1" applyFill="1" applyBorder="1" applyAlignment="1">
      <alignment wrapText="1"/>
    </xf>
    <xf numFmtId="0" fontId="3" fillId="0" borderId="4" xfId="8" applyFont="1" applyFill="1" applyBorder="1" applyAlignment="1">
      <alignment wrapText="1"/>
    </xf>
    <xf numFmtId="164" fontId="3" fillId="0" borderId="4" xfId="1" applyNumberFormat="1" applyFont="1" applyFill="1" applyBorder="1" applyAlignment="1">
      <alignment horizontal="right" wrapText="1"/>
    </xf>
    <xf numFmtId="43" fontId="3" fillId="0" borderId="4" xfId="1" applyFont="1" applyFill="1" applyBorder="1" applyAlignment="1">
      <alignment horizontal="right" wrapText="1"/>
    </xf>
    <xf numFmtId="0" fontId="3" fillId="0" borderId="5" xfId="8" applyFont="1" applyFill="1" applyBorder="1" applyAlignment="1">
      <alignment wrapText="1"/>
    </xf>
    <xf numFmtId="164" fontId="3" fillId="0" borderId="5" xfId="1" applyNumberFormat="1" applyFont="1" applyFill="1" applyBorder="1" applyAlignment="1">
      <alignment horizontal="right" wrapText="1"/>
    </xf>
    <xf numFmtId="43" fontId="3" fillId="0" borderId="5" xfId="1" applyFont="1" applyFill="1" applyBorder="1" applyAlignment="1">
      <alignment horizontal="right" wrapText="1"/>
    </xf>
    <xf numFmtId="0" fontId="5" fillId="2" borderId="3" xfId="9" applyFont="1" applyFill="1" applyBorder="1" applyAlignment="1">
      <alignment wrapText="1"/>
    </xf>
    <xf numFmtId="43" fontId="2" fillId="2" borderId="3" xfId="1" applyFont="1" applyFill="1" applyBorder="1"/>
    <xf numFmtId="164" fontId="2" fillId="2" borderId="3" xfId="1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6" xfId="6" applyFont="1" applyFill="1" applyBorder="1" applyAlignment="1">
      <alignment horizontal="center"/>
    </xf>
    <xf numFmtId="0" fontId="5" fillId="3" borderId="7" xfId="6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43" fontId="5" fillId="3" borderId="8" xfId="1" applyFont="1" applyFill="1" applyBorder="1" applyAlignment="1">
      <alignment horizontal="center"/>
    </xf>
    <xf numFmtId="164" fontId="12" fillId="4" borderId="12" xfId="1" applyNumberFormat="1" applyFont="1" applyFill="1" applyBorder="1"/>
    <xf numFmtId="43" fontId="12" fillId="4" borderId="12" xfId="1" applyFont="1" applyFill="1" applyBorder="1"/>
    <xf numFmtId="0" fontId="3" fillId="0" borderId="13" xfId="6" applyFont="1" applyFill="1" applyBorder="1" applyAlignment="1">
      <alignment wrapText="1"/>
    </xf>
    <xf numFmtId="164" fontId="3" fillId="0" borderId="13" xfId="1" applyNumberFormat="1" applyFont="1" applyFill="1" applyBorder="1" applyAlignment="1">
      <alignment horizontal="right" wrapText="1"/>
    </xf>
    <xf numFmtId="43" fontId="3" fillId="0" borderId="13" xfId="1" applyFont="1" applyFill="1" applyBorder="1" applyAlignment="1">
      <alignment horizontal="right" wrapText="1"/>
    </xf>
    <xf numFmtId="0" fontId="3" fillId="0" borderId="14" xfId="6" applyFont="1" applyFill="1" applyBorder="1" applyAlignment="1">
      <alignment wrapText="1"/>
    </xf>
    <xf numFmtId="164" fontId="3" fillId="0" borderId="14" xfId="1" applyNumberFormat="1" applyFont="1" applyFill="1" applyBorder="1" applyAlignment="1">
      <alignment horizontal="right" wrapText="1"/>
    </xf>
    <xf numFmtId="43" fontId="3" fillId="0" borderId="14" xfId="1" applyFont="1" applyFill="1" applyBorder="1" applyAlignment="1">
      <alignment horizontal="right" wrapText="1"/>
    </xf>
    <xf numFmtId="0" fontId="6" fillId="0" borderId="4" xfId="10" applyFont="1" applyFill="1" applyBorder="1" applyAlignment="1">
      <alignment wrapText="1"/>
    </xf>
    <xf numFmtId="164" fontId="6" fillId="0" borderId="4" xfId="1" applyNumberFormat="1" applyFont="1" applyFill="1" applyBorder="1" applyAlignment="1">
      <alignment horizontal="right" wrapText="1"/>
    </xf>
    <xf numFmtId="43" fontId="6" fillId="0" borderId="4" xfId="1" applyFont="1" applyFill="1" applyBorder="1" applyAlignment="1">
      <alignment horizontal="right" wrapText="1"/>
    </xf>
    <xf numFmtId="0" fontId="5" fillId="2" borderId="16" xfId="9" applyFont="1" applyFill="1" applyBorder="1" applyAlignment="1">
      <alignment wrapText="1"/>
    </xf>
    <xf numFmtId="43" fontId="2" fillId="2" borderId="16" xfId="1" applyFont="1" applyFill="1" applyBorder="1"/>
    <xf numFmtId="164" fontId="2" fillId="2" borderId="16" xfId="1" applyNumberFormat="1" applyFont="1" applyFill="1" applyBorder="1"/>
    <xf numFmtId="0" fontId="3" fillId="0" borderId="15" xfId="7" applyFont="1" applyFill="1" applyBorder="1" applyAlignment="1">
      <alignment wrapText="1"/>
    </xf>
    <xf numFmtId="164" fontId="3" fillId="0" borderId="15" xfId="1" applyNumberFormat="1" applyFont="1" applyFill="1" applyBorder="1" applyAlignment="1">
      <alignment horizontal="right" wrapText="1"/>
    </xf>
    <xf numFmtId="43" fontId="3" fillId="0" borderId="15" xfId="1" applyFont="1" applyFill="1" applyBorder="1" applyAlignment="1">
      <alignment horizontal="right" wrapText="1"/>
    </xf>
    <xf numFmtId="164" fontId="0" fillId="0" borderId="0" xfId="0" applyNumberFormat="1"/>
    <xf numFmtId="0" fontId="6" fillId="0" borderId="2" xfId="7" applyFont="1" applyFill="1" applyBorder="1" applyAlignment="1">
      <alignment wrapText="1"/>
    </xf>
    <xf numFmtId="43" fontId="0" fillId="0" borderId="0" xfId="0" applyNumberFormat="1"/>
    <xf numFmtId="0" fontId="3" fillId="0" borderId="13" xfId="5" applyFont="1" applyFill="1" applyBorder="1" applyAlignment="1">
      <alignment wrapText="1"/>
    </xf>
    <xf numFmtId="0" fontId="3" fillId="0" borderId="14" xfId="5" applyFont="1" applyFill="1" applyBorder="1" applyAlignment="1">
      <alignment wrapText="1"/>
    </xf>
    <xf numFmtId="0" fontId="0" fillId="0" borderId="14" xfId="0" applyBorder="1"/>
    <xf numFmtId="43" fontId="0" fillId="0" borderId="14" xfId="1" applyFont="1" applyBorder="1"/>
    <xf numFmtId="0" fontId="3" fillId="0" borderId="13" xfId="4" applyFont="1" applyFill="1" applyBorder="1" applyAlignment="1">
      <alignment wrapText="1"/>
    </xf>
    <xf numFmtId="0" fontId="3" fillId="0" borderId="14" xfId="4" applyFont="1" applyFill="1" applyBorder="1" applyAlignment="1">
      <alignment wrapText="1"/>
    </xf>
    <xf numFmtId="0" fontId="6" fillId="0" borderId="14" xfId="11" applyFont="1" applyFill="1" applyBorder="1" applyAlignment="1">
      <alignment wrapText="1"/>
    </xf>
    <xf numFmtId="164" fontId="6" fillId="0" borderId="14" xfId="1" applyNumberFormat="1" applyFont="1" applyFill="1" applyBorder="1" applyAlignment="1">
      <alignment horizontal="right" wrapText="1"/>
    </xf>
    <xf numFmtId="43" fontId="6" fillId="0" borderId="14" xfId="1" applyFont="1" applyFill="1" applyBorder="1" applyAlignment="1">
      <alignment horizontal="right" wrapText="1"/>
    </xf>
    <xf numFmtId="0" fontId="3" fillId="0" borderId="13" xfId="2" applyFont="1" applyFill="1" applyBorder="1" applyAlignment="1">
      <alignment wrapText="1"/>
    </xf>
    <xf numFmtId="0" fontId="3" fillId="0" borderId="14" xfId="2" applyFont="1" applyFill="1" applyBorder="1" applyAlignment="1">
      <alignment wrapText="1"/>
    </xf>
    <xf numFmtId="4" fontId="0" fillId="0" borderId="0" xfId="0" applyNumberFormat="1"/>
    <xf numFmtId="0" fontId="3" fillId="0" borderId="13" xfId="3" applyFont="1" applyFill="1" applyBorder="1" applyAlignment="1">
      <alignment wrapText="1"/>
    </xf>
    <xf numFmtId="0" fontId="3" fillId="0" borderId="14" xfId="3" applyFont="1" applyFill="1" applyBorder="1" applyAlignment="1">
      <alignment wrapText="1"/>
    </xf>
    <xf numFmtId="164" fontId="4" fillId="0" borderId="14" xfId="1" applyNumberFormat="1" applyFont="1" applyBorder="1"/>
    <xf numFmtId="0" fontId="3" fillId="0" borderId="17" xfId="3" applyFont="1" applyFill="1" applyBorder="1" applyAlignment="1">
      <alignment wrapText="1"/>
    </xf>
    <xf numFmtId="164" fontId="3" fillId="0" borderId="17" xfId="1" applyNumberFormat="1" applyFont="1" applyFill="1" applyBorder="1" applyAlignment="1">
      <alignment horizontal="right" wrapText="1"/>
    </xf>
    <xf numFmtId="43" fontId="3" fillId="0" borderId="17" xfId="1" applyFont="1" applyFill="1" applyBorder="1" applyAlignment="1">
      <alignment horizontal="right" wrapText="1"/>
    </xf>
    <xf numFmtId="0" fontId="3" fillId="0" borderId="18" xfId="3" applyFont="1" applyFill="1" applyBorder="1" applyAlignment="1">
      <alignment wrapText="1"/>
    </xf>
    <xf numFmtId="164" fontId="3" fillId="0" borderId="18" xfId="1" applyNumberFormat="1" applyFont="1" applyFill="1" applyBorder="1" applyAlignment="1">
      <alignment horizontal="right" wrapText="1"/>
    </xf>
    <xf numFmtId="43" fontId="3" fillId="0" borderId="18" xfId="1" applyFont="1" applyFill="1" applyBorder="1" applyAlignment="1">
      <alignment horizontal="right" wrapText="1"/>
    </xf>
    <xf numFmtId="164" fontId="12" fillId="4" borderId="19" xfId="1" applyNumberFormat="1" applyFont="1" applyFill="1" applyBorder="1"/>
    <xf numFmtId="43" fontId="12" fillId="4" borderId="19" xfId="1" applyFont="1" applyFill="1" applyBorder="1"/>
    <xf numFmtId="43" fontId="5" fillId="3" borderId="7" xfId="1" applyFont="1" applyFill="1" applyBorder="1" applyAlignment="1">
      <alignment horizontal="center"/>
    </xf>
    <xf numFmtId="0" fontId="0" fillId="0" borderId="13" xfId="0" applyBorder="1"/>
    <xf numFmtId="43" fontId="0" fillId="0" borderId="13" xfId="1" applyFont="1" applyBorder="1"/>
    <xf numFmtId="0" fontId="0" fillId="0" borderId="17" xfId="0" applyBorder="1"/>
    <xf numFmtId="43" fontId="0" fillId="0" borderId="17" xfId="1" applyFont="1" applyBorder="1"/>
    <xf numFmtId="164" fontId="12" fillId="4" borderId="21" xfId="1" applyNumberFormat="1" applyFont="1" applyFill="1" applyBorder="1"/>
    <xf numFmtId="164" fontId="12" fillId="4" borderId="22" xfId="1" applyNumberFormat="1" applyFont="1" applyFill="1" applyBorder="1"/>
    <xf numFmtId="43" fontId="12" fillId="4" borderId="23" xfId="1" applyFont="1" applyFill="1" applyBorder="1"/>
    <xf numFmtId="0" fontId="5" fillId="3" borderId="24" xfId="6" applyFont="1" applyFill="1" applyBorder="1" applyAlignment="1">
      <alignment horizontal="center"/>
    </xf>
    <xf numFmtId="0" fontId="5" fillId="3" borderId="10" xfId="6" applyFont="1" applyFill="1" applyBorder="1" applyAlignment="1">
      <alignment horizontal="center"/>
    </xf>
    <xf numFmtId="0" fontId="5" fillId="3" borderId="25" xfId="6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3" borderId="9" xfId="6" applyFont="1" applyFill="1" applyBorder="1" applyAlignment="1">
      <alignment horizontal="center"/>
    </xf>
    <xf numFmtId="0" fontId="5" fillId="3" borderId="11" xfId="6" applyFont="1" applyFill="1" applyBorder="1" applyAlignment="1">
      <alignment horizontal="center"/>
    </xf>
  </cellXfs>
  <cellStyles count="12">
    <cellStyle name="Millares" xfId="1" builtinId="3"/>
    <cellStyle name="Normal" xfId="0" builtinId="0"/>
    <cellStyle name="Normal_Alimento Animal" xfId="10"/>
    <cellStyle name="Normal_Hoja1" xfId="2"/>
    <cellStyle name="Normal_Hoja10" xfId="8"/>
    <cellStyle name="Normal_Hoja14" xfId="9"/>
    <cellStyle name="Normal_Hoja2" xfId="3"/>
    <cellStyle name="Normal_Hoja3" xfId="4"/>
    <cellStyle name="Normal_Hoja4" xfId="5"/>
    <cellStyle name="Normal_Hoja5" xfId="6"/>
    <cellStyle name="Normal_Hoja9" xfId="7"/>
    <cellStyle name="Normal_Leche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1495426</xdr:colOff>
      <xdr:row>0</xdr:row>
      <xdr:rowOff>28574</xdr:rowOff>
    </xdr:from>
    <xdr:to>
      <xdr:col>1</xdr:col>
      <xdr:colOff>609601</xdr:colOff>
      <xdr:row>4</xdr:row>
      <xdr:rowOff>171449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95426" y="28574"/>
          <a:ext cx="914400" cy="9048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57149</xdr:rowOff>
    </xdr:from>
    <xdr:to>
      <xdr:col>3</xdr:col>
      <xdr:colOff>977503</xdr:colOff>
      <xdr:row>5</xdr:row>
      <xdr:rowOff>9524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5714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38099</xdr:rowOff>
    </xdr:from>
    <xdr:to>
      <xdr:col>4</xdr:col>
      <xdr:colOff>72628</xdr:colOff>
      <xdr:row>4</xdr:row>
      <xdr:rowOff>180974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4100" y="38099"/>
          <a:ext cx="853678" cy="9048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57149</xdr:rowOff>
    </xdr:from>
    <xdr:to>
      <xdr:col>3</xdr:col>
      <xdr:colOff>977503</xdr:colOff>
      <xdr:row>5</xdr:row>
      <xdr:rowOff>9524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0" y="5714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66674</xdr:rowOff>
    </xdr:from>
    <xdr:to>
      <xdr:col>3</xdr:col>
      <xdr:colOff>1063228</xdr:colOff>
      <xdr:row>5</xdr:row>
      <xdr:rowOff>19049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6025" y="66674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38099</xdr:rowOff>
    </xdr:from>
    <xdr:to>
      <xdr:col>4</xdr:col>
      <xdr:colOff>15478</xdr:colOff>
      <xdr:row>4</xdr:row>
      <xdr:rowOff>180974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0" y="38099"/>
          <a:ext cx="882253" cy="9048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47624</xdr:rowOff>
    </xdr:from>
    <xdr:to>
      <xdr:col>4</xdr:col>
      <xdr:colOff>91678</xdr:colOff>
      <xdr:row>4</xdr:row>
      <xdr:rowOff>190499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95525" y="47624"/>
          <a:ext cx="853678" cy="9048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28575</xdr:rowOff>
    </xdr:from>
    <xdr:to>
      <xdr:col>3</xdr:col>
      <xdr:colOff>558403</xdr:colOff>
      <xdr:row>4</xdr:row>
      <xdr:rowOff>171450</xdr:rowOff>
    </xdr:to>
    <xdr:pic>
      <xdr:nvPicPr>
        <xdr:cNvPr id="3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9775" y="28575"/>
          <a:ext cx="872728" cy="9048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0</xdr:row>
      <xdr:rowOff>47624</xdr:rowOff>
    </xdr:from>
    <xdr:to>
      <xdr:col>3</xdr:col>
      <xdr:colOff>501253</xdr:colOff>
      <xdr:row>4</xdr:row>
      <xdr:rowOff>190499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2625" y="47624"/>
          <a:ext cx="872728" cy="90487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0</xdr:row>
      <xdr:rowOff>0</xdr:rowOff>
    </xdr:from>
    <xdr:to>
      <xdr:col>3</xdr:col>
      <xdr:colOff>234553</xdr:colOff>
      <xdr:row>4</xdr:row>
      <xdr:rowOff>142875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0"/>
          <a:ext cx="882253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E14" sqref="E14"/>
    </sheetView>
  </sheetViews>
  <sheetFormatPr baseColWidth="10" defaultRowHeight="15"/>
  <cols>
    <col min="1" max="1" width="27" customWidth="1"/>
    <col min="2" max="2" width="16.140625" style="1" customWidth="1"/>
    <col min="3" max="3" width="16.7109375" style="1" customWidth="1"/>
  </cols>
  <sheetData>
    <row r="1" spans="1:3">
      <c r="A1" s="21"/>
    </row>
    <row r="6" spans="1:3">
      <c r="A6" s="80" t="s">
        <v>80</v>
      </c>
      <c r="B6" s="80"/>
      <c r="C6" s="80"/>
    </row>
    <row r="7" spans="1:3" ht="23.25">
      <c r="A7" s="81" t="s">
        <v>81</v>
      </c>
      <c r="B7" s="81"/>
      <c r="C7" s="81"/>
    </row>
    <row r="8" spans="1:3" ht="22.5">
      <c r="A8" s="82" t="s">
        <v>82</v>
      </c>
      <c r="B8" s="82"/>
      <c r="C8" s="82"/>
    </row>
    <row r="9" spans="1:3" ht="16.5" thickBot="1">
      <c r="A9" s="83" t="s">
        <v>83</v>
      </c>
      <c r="B9" s="83"/>
      <c r="C9" s="83"/>
    </row>
    <row r="10" spans="1:3" ht="15.75" thickBot="1">
      <c r="A10" s="77" t="s">
        <v>92</v>
      </c>
      <c r="B10" s="78"/>
      <c r="C10" s="79"/>
    </row>
    <row r="11" spans="1:3" ht="15.75" thickBot="1">
      <c r="A11" s="23" t="s">
        <v>85</v>
      </c>
      <c r="B11" s="69" t="s">
        <v>86</v>
      </c>
      <c r="C11" s="25" t="s">
        <v>87</v>
      </c>
    </row>
    <row r="12" spans="1:3">
      <c r="A12" s="70" t="s">
        <v>3</v>
      </c>
      <c r="B12" s="71">
        <f>Miel!E37</f>
        <v>394769.4296875</v>
      </c>
      <c r="C12" s="71">
        <f>Miel!F37</f>
        <v>1020080.21875</v>
      </c>
    </row>
    <row r="13" spans="1:3">
      <c r="A13" s="48" t="s">
        <v>19</v>
      </c>
      <c r="B13" s="49">
        <f>'Piel Animal'!E85</f>
        <v>9059800.4983344488</v>
      </c>
      <c r="C13" s="49">
        <f>'Piel Animal'!F85</f>
        <v>13209352.5</v>
      </c>
    </row>
    <row r="14" spans="1:3">
      <c r="A14" s="48" t="s">
        <v>39</v>
      </c>
      <c r="B14" s="49">
        <f>Leche!E62</f>
        <v>547011.1591796875</v>
      </c>
      <c r="C14" s="49">
        <f>Leche!F62</f>
        <v>2932189.1064453125</v>
      </c>
    </row>
    <row r="15" spans="1:3">
      <c r="A15" s="48" t="s">
        <v>100</v>
      </c>
      <c r="B15" s="49">
        <f>Lacteos!E68</f>
        <v>901783.2001953125</v>
      </c>
      <c r="C15" s="49">
        <f>Lacteos!F68</f>
        <v>2840818.9609375</v>
      </c>
    </row>
    <row r="16" spans="1:3">
      <c r="A16" s="48" t="s">
        <v>101</v>
      </c>
      <c r="B16" s="49">
        <f>Bovino!E18</f>
        <v>105266</v>
      </c>
      <c r="C16" s="49">
        <f>Bovino!F18</f>
        <v>433506</v>
      </c>
    </row>
    <row r="17" spans="1:3">
      <c r="A17" s="48" t="s">
        <v>102</v>
      </c>
      <c r="B17" s="49">
        <f>Pollo!E20</f>
        <v>438505</v>
      </c>
      <c r="C17" s="49">
        <f>Pollo!F20</f>
        <v>1566655</v>
      </c>
    </row>
    <row r="18" spans="1:3">
      <c r="A18" s="48" t="s">
        <v>103</v>
      </c>
      <c r="B18" s="49">
        <f>Porcino!E16</f>
        <v>72516</v>
      </c>
      <c r="C18" s="49">
        <f>Porcino!F16</f>
        <v>117713</v>
      </c>
    </row>
    <row r="19" spans="1:3">
      <c r="A19" s="48" t="s">
        <v>104</v>
      </c>
      <c r="B19" s="49">
        <f>'Alimento Animal'!E34</f>
        <v>12757819.600097656</v>
      </c>
      <c r="C19" s="49">
        <f>'Alimento Animal'!F34</f>
        <v>8123614.6351318359</v>
      </c>
    </row>
    <row r="20" spans="1:3" ht="15.75" thickBot="1">
      <c r="A20" s="72" t="s">
        <v>68</v>
      </c>
      <c r="B20" s="73">
        <f>'Otro Tipo'!E138</f>
        <v>18586421</v>
      </c>
      <c r="C20" s="73">
        <f>'Otro Tipo'!F138</f>
        <v>44598349</v>
      </c>
    </row>
    <row r="21" spans="1:3" ht="16.5" thickBot="1">
      <c r="A21" s="74" t="s">
        <v>78</v>
      </c>
      <c r="B21" s="75">
        <f>SUM(B12:B20)</f>
        <v>42863891.887494609</v>
      </c>
      <c r="C21" s="76">
        <f>SUM(C12:C20)</f>
        <v>74842278.421264648</v>
      </c>
    </row>
  </sheetData>
  <mergeCells count="5">
    <mergeCell ref="A10:C10"/>
    <mergeCell ref="A6:C6"/>
    <mergeCell ref="A7:C7"/>
    <mergeCell ref="A8:C8"/>
    <mergeCell ref="A9:C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8"/>
  <sheetViews>
    <sheetView workbookViewId="0">
      <selection activeCell="A9" sqref="A9:F9"/>
    </sheetView>
  </sheetViews>
  <sheetFormatPr baseColWidth="10" defaultColWidth="50.5703125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18.85546875" bestFit="1" customWidth="1"/>
    <col min="5" max="5" width="12.7109375" style="2" bestFit="1" customWidth="1"/>
    <col min="6" max="6" width="15.570312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99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>
      <c r="A12" s="3" t="s">
        <v>15</v>
      </c>
      <c r="B12" s="3" t="s">
        <v>70</v>
      </c>
      <c r="C12" s="3" t="s">
        <v>68</v>
      </c>
      <c r="D12" s="3" t="s">
        <v>54</v>
      </c>
      <c r="E12" s="4">
        <v>11452</v>
      </c>
      <c r="F12" s="5">
        <v>90835</v>
      </c>
    </row>
    <row r="13" spans="1:6">
      <c r="A13" s="3" t="s">
        <v>15</v>
      </c>
      <c r="B13" s="3" t="s">
        <v>70</v>
      </c>
      <c r="C13" s="3" t="s">
        <v>68</v>
      </c>
      <c r="D13" s="3" t="s">
        <v>13</v>
      </c>
      <c r="E13" s="4">
        <v>657</v>
      </c>
      <c r="F13" s="5">
        <v>596</v>
      </c>
    </row>
    <row r="14" spans="1:6">
      <c r="A14" s="3" t="s">
        <v>15</v>
      </c>
      <c r="B14" s="3" t="s">
        <v>67</v>
      </c>
      <c r="C14" s="3" t="s">
        <v>68</v>
      </c>
      <c r="D14" s="3" t="s">
        <v>4</v>
      </c>
      <c r="E14" s="4">
        <v>22961</v>
      </c>
      <c r="F14" s="5">
        <v>50513</v>
      </c>
    </row>
    <row r="15" spans="1:6">
      <c r="A15" s="3" t="s">
        <v>15</v>
      </c>
      <c r="B15" s="3" t="s">
        <v>70</v>
      </c>
      <c r="C15" s="3" t="s">
        <v>68</v>
      </c>
      <c r="D15" s="3" t="s">
        <v>4</v>
      </c>
      <c r="E15" s="4">
        <v>17106</v>
      </c>
      <c r="F15" s="5">
        <v>61980</v>
      </c>
    </row>
    <row r="16" spans="1:6">
      <c r="A16" s="3" t="s">
        <v>15</v>
      </c>
      <c r="B16" s="3" t="s">
        <v>70</v>
      </c>
      <c r="C16" s="3" t="s">
        <v>68</v>
      </c>
      <c r="D16" s="3" t="s">
        <v>33</v>
      </c>
      <c r="E16" s="4">
        <v>596270</v>
      </c>
      <c r="F16" s="5">
        <v>1672755</v>
      </c>
    </row>
    <row r="17" spans="1:6">
      <c r="A17" s="3" t="s">
        <v>15</v>
      </c>
      <c r="B17" s="3" t="s">
        <v>70</v>
      </c>
      <c r="C17" s="3" t="s">
        <v>68</v>
      </c>
      <c r="D17" s="3" t="s">
        <v>69</v>
      </c>
      <c r="E17" s="4">
        <v>93736</v>
      </c>
      <c r="F17" s="5">
        <v>273331</v>
      </c>
    </row>
    <row r="18" spans="1:6">
      <c r="A18" s="3" t="s">
        <v>15</v>
      </c>
      <c r="B18" s="3" t="s">
        <v>70</v>
      </c>
      <c r="C18" s="3" t="s">
        <v>68</v>
      </c>
      <c r="D18" s="3" t="s">
        <v>9</v>
      </c>
      <c r="E18" s="4">
        <v>36486</v>
      </c>
      <c r="F18" s="5">
        <v>1652891</v>
      </c>
    </row>
    <row r="19" spans="1:6" ht="15.75" thickBot="1">
      <c r="A19" s="11" t="s">
        <v>15</v>
      </c>
      <c r="B19" s="11" t="s">
        <v>70</v>
      </c>
      <c r="C19" s="11" t="s">
        <v>68</v>
      </c>
      <c r="D19" s="11" t="s">
        <v>40</v>
      </c>
      <c r="E19" s="12">
        <v>59298</v>
      </c>
      <c r="F19" s="13">
        <v>397735</v>
      </c>
    </row>
    <row r="20" spans="1:6" s="6" customFormat="1" ht="15.75" thickBot="1">
      <c r="A20" s="17" t="s">
        <v>79</v>
      </c>
      <c r="B20" s="18"/>
      <c r="C20" s="18"/>
      <c r="D20" s="18"/>
      <c r="E20" s="19">
        <f>SUM(E12:E19)</f>
        <v>837966</v>
      </c>
      <c r="F20" s="18">
        <f>SUM(F12:F19)</f>
        <v>4200636</v>
      </c>
    </row>
    <row r="21" spans="1:6">
      <c r="A21" s="14" t="s">
        <v>14</v>
      </c>
      <c r="B21" s="14" t="s">
        <v>70</v>
      </c>
      <c r="C21" s="14" t="s">
        <v>68</v>
      </c>
      <c r="D21" s="14" t="s">
        <v>7</v>
      </c>
      <c r="E21" s="15">
        <v>4718</v>
      </c>
      <c r="F21" s="16">
        <v>8454</v>
      </c>
    </row>
    <row r="22" spans="1:6">
      <c r="A22" s="3" t="s">
        <v>14</v>
      </c>
      <c r="B22" s="3" t="s">
        <v>70</v>
      </c>
      <c r="C22" s="3" t="s">
        <v>68</v>
      </c>
      <c r="D22" s="3" t="s">
        <v>4</v>
      </c>
      <c r="E22" s="4">
        <v>12204</v>
      </c>
      <c r="F22" s="5">
        <v>36016</v>
      </c>
    </row>
    <row r="23" spans="1:6">
      <c r="A23" s="3" t="s">
        <v>14</v>
      </c>
      <c r="B23" s="3" t="s">
        <v>70</v>
      </c>
      <c r="C23" s="3" t="s">
        <v>68</v>
      </c>
      <c r="D23" s="3" t="s">
        <v>44</v>
      </c>
      <c r="E23" s="4">
        <v>236</v>
      </c>
      <c r="F23" s="5">
        <v>37446</v>
      </c>
    </row>
    <row r="24" spans="1:6">
      <c r="A24" s="3" t="s">
        <v>14</v>
      </c>
      <c r="B24" s="3" t="s">
        <v>70</v>
      </c>
      <c r="C24" s="3" t="s">
        <v>68</v>
      </c>
      <c r="D24" s="3" t="s">
        <v>33</v>
      </c>
      <c r="E24" s="4">
        <v>316239</v>
      </c>
      <c r="F24" s="5">
        <v>925216</v>
      </c>
    </row>
    <row r="25" spans="1:6">
      <c r="A25" s="3" t="s">
        <v>14</v>
      </c>
      <c r="B25" s="3" t="s">
        <v>70</v>
      </c>
      <c r="C25" s="3" t="s">
        <v>68</v>
      </c>
      <c r="D25" s="3" t="s">
        <v>69</v>
      </c>
      <c r="E25" s="4">
        <v>32932</v>
      </c>
      <c r="F25" s="5">
        <v>195188</v>
      </c>
    </row>
    <row r="26" spans="1:6">
      <c r="A26" s="3" t="s">
        <v>14</v>
      </c>
      <c r="B26" s="3" t="s">
        <v>70</v>
      </c>
      <c r="C26" s="3" t="s">
        <v>68</v>
      </c>
      <c r="D26" s="3" t="s">
        <v>9</v>
      </c>
      <c r="E26" s="4">
        <v>30509</v>
      </c>
      <c r="F26" s="5">
        <v>88220</v>
      </c>
    </row>
    <row r="27" spans="1:6">
      <c r="A27" s="3" t="s">
        <v>14</v>
      </c>
      <c r="B27" s="3" t="s">
        <v>70</v>
      </c>
      <c r="C27" s="3" t="s">
        <v>68</v>
      </c>
      <c r="D27" s="3" t="s">
        <v>25</v>
      </c>
      <c r="E27" s="4">
        <v>5469</v>
      </c>
      <c r="F27" s="5">
        <v>17103</v>
      </c>
    </row>
    <row r="28" spans="1:6" ht="15.75" thickBot="1">
      <c r="A28" s="11" t="s">
        <v>14</v>
      </c>
      <c r="B28" s="11" t="s">
        <v>70</v>
      </c>
      <c r="C28" s="11" t="s">
        <v>68</v>
      </c>
      <c r="D28" s="11" t="s">
        <v>40</v>
      </c>
      <c r="E28" s="12">
        <v>69865</v>
      </c>
      <c r="F28" s="13">
        <v>282168</v>
      </c>
    </row>
    <row r="29" spans="1:6" s="6" customFormat="1" ht="15.75" thickBot="1">
      <c r="A29" s="17" t="s">
        <v>79</v>
      </c>
      <c r="B29" s="18"/>
      <c r="C29" s="18"/>
      <c r="D29" s="18"/>
      <c r="E29" s="19">
        <f>SUM(E21:E28)</f>
        <v>472172</v>
      </c>
      <c r="F29" s="18">
        <f>SUM(F21:F28)</f>
        <v>1589811</v>
      </c>
    </row>
    <row r="30" spans="1:6">
      <c r="A30" s="14" t="s">
        <v>8</v>
      </c>
      <c r="B30" s="14" t="s">
        <v>70</v>
      </c>
      <c r="C30" s="14" t="s">
        <v>68</v>
      </c>
      <c r="D30" s="14" t="s">
        <v>13</v>
      </c>
      <c r="E30" s="15">
        <v>300</v>
      </c>
      <c r="F30" s="16">
        <v>852</v>
      </c>
    </row>
    <row r="31" spans="1:6">
      <c r="A31" s="3" t="s">
        <v>8</v>
      </c>
      <c r="B31" s="3" t="s">
        <v>67</v>
      </c>
      <c r="C31" s="3" t="s">
        <v>68</v>
      </c>
      <c r="D31" s="3" t="s">
        <v>4</v>
      </c>
      <c r="E31" s="4">
        <v>68883</v>
      </c>
      <c r="F31" s="5">
        <v>151539</v>
      </c>
    </row>
    <row r="32" spans="1:6">
      <c r="A32" s="3" t="s">
        <v>8</v>
      </c>
      <c r="B32" s="3" t="s">
        <v>70</v>
      </c>
      <c r="C32" s="3" t="s">
        <v>68</v>
      </c>
      <c r="D32" s="3" t="s">
        <v>4</v>
      </c>
      <c r="E32" s="4">
        <v>2608</v>
      </c>
      <c r="F32" s="5">
        <v>7307</v>
      </c>
    </row>
    <row r="33" spans="1:6" ht="15.75" thickBot="1">
      <c r="A33" s="3" t="s">
        <v>8</v>
      </c>
      <c r="B33" s="3" t="s">
        <v>70</v>
      </c>
      <c r="C33" s="3" t="s">
        <v>68</v>
      </c>
      <c r="D33" s="3" t="s">
        <v>9</v>
      </c>
      <c r="E33" s="4">
        <v>5632</v>
      </c>
      <c r="F33" s="5">
        <v>14874</v>
      </c>
    </row>
    <row r="34" spans="1:6" s="6" customFormat="1" ht="15.75" thickBot="1">
      <c r="A34" s="17" t="s">
        <v>79</v>
      </c>
      <c r="B34" s="18"/>
      <c r="C34" s="18"/>
      <c r="D34" s="18"/>
      <c r="E34" s="19">
        <f>SUM(E30:E33)</f>
        <v>77423</v>
      </c>
      <c r="F34" s="18">
        <f>SUM(F30:F33)</f>
        <v>174572</v>
      </c>
    </row>
    <row r="35" spans="1:6">
      <c r="A35" s="3" t="s">
        <v>17</v>
      </c>
      <c r="B35" s="3" t="s">
        <v>70</v>
      </c>
      <c r="C35" s="3" t="s">
        <v>68</v>
      </c>
      <c r="D35" s="3" t="s">
        <v>7</v>
      </c>
      <c r="E35" s="4">
        <v>13247</v>
      </c>
      <c r="F35" s="5">
        <v>27893</v>
      </c>
    </row>
    <row r="36" spans="1:6">
      <c r="A36" s="3" t="s">
        <v>17</v>
      </c>
      <c r="B36" s="3" t="s">
        <v>70</v>
      </c>
      <c r="C36" s="3" t="s">
        <v>68</v>
      </c>
      <c r="D36" s="3" t="s">
        <v>4</v>
      </c>
      <c r="E36" s="4">
        <v>87141</v>
      </c>
      <c r="F36" s="5">
        <v>280611</v>
      </c>
    </row>
    <row r="37" spans="1:6">
      <c r="A37" s="3" t="s">
        <v>17</v>
      </c>
      <c r="B37" s="3" t="s">
        <v>70</v>
      </c>
      <c r="C37" s="3" t="s">
        <v>68</v>
      </c>
      <c r="D37" s="3" t="s">
        <v>71</v>
      </c>
      <c r="E37" s="4">
        <v>6732</v>
      </c>
      <c r="F37" s="5">
        <v>37451</v>
      </c>
    </row>
    <row r="38" spans="1:6">
      <c r="A38" s="3" t="s">
        <v>17</v>
      </c>
      <c r="B38" s="3" t="s">
        <v>70</v>
      </c>
      <c r="C38" s="3" t="s">
        <v>68</v>
      </c>
      <c r="D38" s="3" t="s">
        <v>44</v>
      </c>
      <c r="E38" s="4">
        <v>13436</v>
      </c>
      <c r="F38" s="5">
        <v>74902</v>
      </c>
    </row>
    <row r="39" spans="1:6">
      <c r="A39" s="3" t="s">
        <v>17</v>
      </c>
      <c r="B39" s="3" t="s">
        <v>70</v>
      </c>
      <c r="C39" s="3" t="s">
        <v>68</v>
      </c>
      <c r="D39" s="3" t="s">
        <v>33</v>
      </c>
      <c r="E39" s="4">
        <v>3367521</v>
      </c>
      <c r="F39" s="5">
        <v>2286887</v>
      </c>
    </row>
    <row r="40" spans="1:6">
      <c r="A40" s="3" t="s">
        <v>17</v>
      </c>
      <c r="B40" s="3" t="s">
        <v>70</v>
      </c>
      <c r="C40" s="3" t="s">
        <v>68</v>
      </c>
      <c r="D40" s="3" t="s">
        <v>69</v>
      </c>
      <c r="E40" s="4">
        <v>176016</v>
      </c>
      <c r="F40" s="5">
        <v>570405</v>
      </c>
    </row>
    <row r="41" spans="1:6">
      <c r="A41" s="3" t="s">
        <v>17</v>
      </c>
      <c r="B41" s="3" t="s">
        <v>70</v>
      </c>
      <c r="C41" s="3" t="s">
        <v>68</v>
      </c>
      <c r="D41" s="3" t="s">
        <v>9</v>
      </c>
      <c r="E41" s="4">
        <v>59238</v>
      </c>
      <c r="F41" s="5">
        <v>185186</v>
      </c>
    </row>
    <row r="42" spans="1:6">
      <c r="A42" s="3" t="s">
        <v>17</v>
      </c>
      <c r="B42" s="3" t="s">
        <v>67</v>
      </c>
      <c r="C42" s="3" t="s">
        <v>68</v>
      </c>
      <c r="D42" s="3" t="s">
        <v>40</v>
      </c>
      <c r="E42" s="4">
        <v>25804</v>
      </c>
      <c r="F42" s="5">
        <v>91510</v>
      </c>
    </row>
    <row r="43" spans="1:6" ht="15.75" thickBot="1">
      <c r="A43" s="3" t="s">
        <v>17</v>
      </c>
      <c r="B43" s="3" t="s">
        <v>70</v>
      </c>
      <c r="C43" s="3" t="s">
        <v>68</v>
      </c>
      <c r="D43" s="3" t="s">
        <v>40</v>
      </c>
      <c r="E43" s="4">
        <v>74305</v>
      </c>
      <c r="F43" s="5">
        <v>302761</v>
      </c>
    </row>
    <row r="44" spans="1:6" s="6" customFormat="1" ht="15.75" thickBot="1">
      <c r="A44" s="17" t="s">
        <v>79</v>
      </c>
      <c r="B44" s="18"/>
      <c r="C44" s="18"/>
      <c r="D44" s="18"/>
      <c r="E44" s="19">
        <f>SUM(E35:E43)</f>
        <v>3823440</v>
      </c>
      <c r="F44" s="18">
        <f>SUM(F35:F43)</f>
        <v>3857606</v>
      </c>
    </row>
    <row r="45" spans="1:6">
      <c r="A45" s="3" t="s">
        <v>6</v>
      </c>
      <c r="B45" s="3" t="s">
        <v>70</v>
      </c>
      <c r="C45" s="3" t="s">
        <v>68</v>
      </c>
      <c r="D45" s="3" t="s">
        <v>7</v>
      </c>
      <c r="E45" s="4">
        <v>1425</v>
      </c>
      <c r="F45" s="5">
        <v>2426</v>
      </c>
    </row>
    <row r="46" spans="1:6">
      <c r="A46" s="3" t="s">
        <v>6</v>
      </c>
      <c r="B46" s="3" t="s">
        <v>70</v>
      </c>
      <c r="C46" s="3" t="s">
        <v>68</v>
      </c>
      <c r="D46" s="3" t="s">
        <v>54</v>
      </c>
      <c r="E46" s="4">
        <v>21642</v>
      </c>
      <c r="F46" s="5">
        <v>287727</v>
      </c>
    </row>
    <row r="47" spans="1:6">
      <c r="A47" s="3" t="s">
        <v>6</v>
      </c>
      <c r="B47" s="3" t="s">
        <v>70</v>
      </c>
      <c r="C47" s="3" t="s">
        <v>68</v>
      </c>
      <c r="D47" s="3" t="s">
        <v>46</v>
      </c>
      <c r="E47" s="4">
        <v>126</v>
      </c>
      <c r="F47" s="5">
        <v>500</v>
      </c>
    </row>
    <row r="48" spans="1:6">
      <c r="A48" s="3" t="s">
        <v>6</v>
      </c>
      <c r="B48" s="3" t="s">
        <v>67</v>
      </c>
      <c r="C48" s="3" t="s">
        <v>68</v>
      </c>
      <c r="D48" s="3" t="s">
        <v>4</v>
      </c>
      <c r="E48" s="4">
        <v>2366</v>
      </c>
      <c r="F48" s="5">
        <v>2102</v>
      </c>
    </row>
    <row r="49" spans="1:6">
      <c r="A49" s="3" t="s">
        <v>6</v>
      </c>
      <c r="B49" s="3" t="s">
        <v>70</v>
      </c>
      <c r="C49" s="3" t="s">
        <v>68</v>
      </c>
      <c r="D49" s="3" t="s">
        <v>4</v>
      </c>
      <c r="E49" s="4">
        <v>175623</v>
      </c>
      <c r="F49" s="5">
        <v>485362</v>
      </c>
    </row>
    <row r="50" spans="1:6">
      <c r="A50" s="3" t="s">
        <v>6</v>
      </c>
      <c r="B50" s="3" t="s">
        <v>70</v>
      </c>
      <c r="C50" s="3" t="s">
        <v>68</v>
      </c>
      <c r="D50" s="3" t="s">
        <v>44</v>
      </c>
      <c r="E50" s="4">
        <v>20574</v>
      </c>
      <c r="F50" s="5">
        <v>119529</v>
      </c>
    </row>
    <row r="51" spans="1:6">
      <c r="A51" s="3" t="s">
        <v>6</v>
      </c>
      <c r="B51" s="3" t="s">
        <v>70</v>
      </c>
      <c r="C51" s="3" t="s">
        <v>68</v>
      </c>
      <c r="D51" s="3" t="s">
        <v>33</v>
      </c>
      <c r="E51" s="4">
        <v>220721</v>
      </c>
      <c r="F51" s="5">
        <v>632822</v>
      </c>
    </row>
    <row r="52" spans="1:6">
      <c r="A52" s="3" t="s">
        <v>6</v>
      </c>
      <c r="B52" s="3" t="s">
        <v>70</v>
      </c>
      <c r="C52" s="3" t="s">
        <v>68</v>
      </c>
      <c r="D52" s="3" t="s">
        <v>69</v>
      </c>
      <c r="E52" s="4">
        <v>219672</v>
      </c>
      <c r="F52" s="5">
        <v>915600</v>
      </c>
    </row>
    <row r="53" spans="1:6">
      <c r="A53" s="3" t="s">
        <v>6</v>
      </c>
      <c r="B53" s="3" t="s">
        <v>70</v>
      </c>
      <c r="C53" s="3" t="s">
        <v>68</v>
      </c>
      <c r="D53" s="3" t="s">
        <v>9</v>
      </c>
      <c r="E53" s="4">
        <v>225930</v>
      </c>
      <c r="F53" s="5">
        <v>794534</v>
      </c>
    </row>
    <row r="54" spans="1:6">
      <c r="A54" s="3" t="s">
        <v>6</v>
      </c>
      <c r="B54" s="3" t="s">
        <v>70</v>
      </c>
      <c r="C54" s="3" t="s">
        <v>68</v>
      </c>
      <c r="D54" s="3" t="s">
        <v>74</v>
      </c>
      <c r="E54" s="4">
        <v>46340</v>
      </c>
      <c r="F54" s="5">
        <v>144618</v>
      </c>
    </row>
    <row r="55" spans="1:6" ht="15.75" thickBot="1">
      <c r="A55" s="3" t="s">
        <v>6</v>
      </c>
      <c r="B55" s="3" t="s">
        <v>70</v>
      </c>
      <c r="C55" s="3" t="s">
        <v>68</v>
      </c>
      <c r="D55" s="3" t="s">
        <v>40</v>
      </c>
      <c r="E55" s="4">
        <v>223019</v>
      </c>
      <c r="F55" s="5">
        <v>402609</v>
      </c>
    </row>
    <row r="56" spans="1:6" s="6" customFormat="1" ht="15.75" thickBot="1">
      <c r="A56" s="17" t="s">
        <v>79</v>
      </c>
      <c r="B56" s="18"/>
      <c r="C56" s="18"/>
      <c r="D56" s="18"/>
      <c r="E56" s="19">
        <f>SUM(E45:E55)</f>
        <v>1157438</v>
      </c>
      <c r="F56" s="18">
        <f>SUM(F45:F55)</f>
        <v>3787829</v>
      </c>
    </row>
    <row r="57" spans="1:6">
      <c r="A57" s="3" t="s">
        <v>10</v>
      </c>
      <c r="B57" s="3" t="s">
        <v>67</v>
      </c>
      <c r="C57" s="3" t="s">
        <v>68</v>
      </c>
      <c r="D57" s="3" t="s">
        <v>54</v>
      </c>
      <c r="E57" s="4">
        <v>2722</v>
      </c>
      <c r="F57" s="5">
        <v>228650</v>
      </c>
    </row>
    <row r="58" spans="1:6">
      <c r="A58" s="3" t="s">
        <v>10</v>
      </c>
      <c r="B58" s="3" t="s">
        <v>70</v>
      </c>
      <c r="C58" s="3" t="s">
        <v>68</v>
      </c>
      <c r="D58" s="3" t="s">
        <v>54</v>
      </c>
      <c r="E58" s="4">
        <v>1361</v>
      </c>
      <c r="F58" s="5">
        <v>114343</v>
      </c>
    </row>
    <row r="59" spans="1:6">
      <c r="A59" s="3" t="s">
        <v>10</v>
      </c>
      <c r="B59" s="3" t="s">
        <v>70</v>
      </c>
      <c r="C59" s="3" t="s">
        <v>68</v>
      </c>
      <c r="D59" s="3" t="s">
        <v>11</v>
      </c>
      <c r="E59" s="4">
        <v>2358</v>
      </c>
      <c r="F59" s="5">
        <v>11040</v>
      </c>
    </row>
    <row r="60" spans="1:6">
      <c r="A60" s="3" t="s">
        <v>10</v>
      </c>
      <c r="B60" s="3" t="s">
        <v>67</v>
      </c>
      <c r="C60" s="3" t="s">
        <v>68</v>
      </c>
      <c r="D60" s="3" t="s">
        <v>4</v>
      </c>
      <c r="E60" s="4">
        <v>69208</v>
      </c>
      <c r="F60" s="5">
        <v>182828</v>
      </c>
    </row>
    <row r="61" spans="1:6">
      <c r="A61" s="3" t="s">
        <v>10</v>
      </c>
      <c r="B61" s="3" t="s">
        <v>70</v>
      </c>
      <c r="C61" s="3" t="s">
        <v>68</v>
      </c>
      <c r="D61" s="3" t="s">
        <v>4</v>
      </c>
      <c r="E61" s="4">
        <v>62901</v>
      </c>
      <c r="F61" s="5">
        <v>165513</v>
      </c>
    </row>
    <row r="62" spans="1:6">
      <c r="A62" s="3" t="s">
        <v>10</v>
      </c>
      <c r="B62" s="3" t="s">
        <v>67</v>
      </c>
      <c r="C62" s="3" t="s">
        <v>68</v>
      </c>
      <c r="D62" s="3" t="s">
        <v>33</v>
      </c>
      <c r="E62" s="4">
        <v>117812</v>
      </c>
      <c r="F62" s="5">
        <v>491570</v>
      </c>
    </row>
    <row r="63" spans="1:6">
      <c r="A63" s="3" t="s">
        <v>10</v>
      </c>
      <c r="B63" s="3" t="s">
        <v>70</v>
      </c>
      <c r="C63" s="3" t="s">
        <v>68</v>
      </c>
      <c r="D63" s="3" t="s">
        <v>33</v>
      </c>
      <c r="E63" s="4">
        <v>45788</v>
      </c>
      <c r="F63" s="5">
        <v>217770</v>
      </c>
    </row>
    <row r="64" spans="1:6">
      <c r="A64" s="3" t="s">
        <v>10</v>
      </c>
      <c r="B64" s="3" t="s">
        <v>67</v>
      </c>
      <c r="C64" s="3" t="s">
        <v>68</v>
      </c>
      <c r="D64" s="3" t="s">
        <v>69</v>
      </c>
      <c r="E64" s="4">
        <v>163600</v>
      </c>
      <c r="F64" s="5">
        <v>194988</v>
      </c>
    </row>
    <row r="65" spans="1:6">
      <c r="A65" s="3" t="s">
        <v>10</v>
      </c>
      <c r="B65" s="3" t="s">
        <v>70</v>
      </c>
      <c r="C65" s="3" t="s">
        <v>68</v>
      </c>
      <c r="D65" s="3" t="s">
        <v>69</v>
      </c>
      <c r="E65" s="4">
        <v>168811</v>
      </c>
      <c r="F65" s="5">
        <v>285795</v>
      </c>
    </row>
    <row r="66" spans="1:6">
      <c r="A66" s="3" t="s">
        <v>10</v>
      </c>
      <c r="B66" s="3" t="s">
        <v>67</v>
      </c>
      <c r="C66" s="3" t="s">
        <v>68</v>
      </c>
      <c r="D66" s="3" t="s">
        <v>9</v>
      </c>
      <c r="E66" s="4">
        <v>56926</v>
      </c>
      <c r="F66" s="5">
        <v>170062</v>
      </c>
    </row>
    <row r="67" spans="1:6">
      <c r="A67" s="3" t="s">
        <v>10</v>
      </c>
      <c r="B67" s="3" t="s">
        <v>70</v>
      </c>
      <c r="C67" s="3" t="s">
        <v>68</v>
      </c>
      <c r="D67" s="3" t="s">
        <v>9</v>
      </c>
      <c r="E67" s="4">
        <v>42697</v>
      </c>
      <c r="F67" s="5">
        <v>133539</v>
      </c>
    </row>
    <row r="68" spans="1:6">
      <c r="A68" s="3" t="s">
        <v>10</v>
      </c>
      <c r="B68" s="3" t="s">
        <v>67</v>
      </c>
      <c r="C68" s="3" t="s">
        <v>68</v>
      </c>
      <c r="D68" s="3" t="s">
        <v>24</v>
      </c>
      <c r="E68" s="4">
        <v>60900</v>
      </c>
      <c r="F68" s="5">
        <v>691360</v>
      </c>
    </row>
    <row r="69" spans="1:6">
      <c r="A69" s="3" t="s">
        <v>10</v>
      </c>
      <c r="B69" s="3" t="s">
        <v>70</v>
      </c>
      <c r="C69" s="3" t="s">
        <v>68</v>
      </c>
      <c r="D69" s="3" t="s">
        <v>24</v>
      </c>
      <c r="E69" s="4">
        <v>11807</v>
      </c>
      <c r="F69" s="5">
        <v>59455</v>
      </c>
    </row>
    <row r="70" spans="1:6">
      <c r="A70" s="3" t="s">
        <v>10</v>
      </c>
      <c r="B70" s="3" t="s">
        <v>67</v>
      </c>
      <c r="C70" s="3" t="s">
        <v>68</v>
      </c>
      <c r="D70" s="3" t="s">
        <v>40</v>
      </c>
      <c r="E70" s="4">
        <v>214930</v>
      </c>
      <c r="F70" s="5">
        <v>436876</v>
      </c>
    </row>
    <row r="71" spans="1:6" ht="15.75" thickBot="1">
      <c r="A71" s="3" t="s">
        <v>10</v>
      </c>
      <c r="B71" s="3" t="s">
        <v>70</v>
      </c>
      <c r="C71" s="3" t="s">
        <v>68</v>
      </c>
      <c r="D71" s="3" t="s">
        <v>40</v>
      </c>
      <c r="E71" s="4">
        <v>80931</v>
      </c>
      <c r="F71" s="5">
        <v>244559</v>
      </c>
    </row>
    <row r="72" spans="1:6" s="6" customFormat="1" ht="15.75" thickBot="1">
      <c r="A72" s="17" t="s">
        <v>79</v>
      </c>
      <c r="B72" s="18"/>
      <c r="C72" s="18"/>
      <c r="D72" s="18"/>
      <c r="E72" s="19">
        <f>SUM(E57:E71)</f>
        <v>1102752</v>
      </c>
      <c r="F72" s="18">
        <f>SUM(F57:F71)</f>
        <v>3628348</v>
      </c>
    </row>
    <row r="73" spans="1:6">
      <c r="A73" s="3" t="s">
        <v>12</v>
      </c>
      <c r="B73" s="3" t="s">
        <v>70</v>
      </c>
      <c r="C73" s="3" t="s">
        <v>68</v>
      </c>
      <c r="D73" s="3" t="s">
        <v>43</v>
      </c>
      <c r="E73" s="4">
        <v>400000</v>
      </c>
      <c r="F73" s="5">
        <v>1180000</v>
      </c>
    </row>
    <row r="74" spans="1:6">
      <c r="A74" s="3" t="s">
        <v>12</v>
      </c>
      <c r="B74" s="3" t="s">
        <v>70</v>
      </c>
      <c r="C74" s="3" t="s">
        <v>68</v>
      </c>
      <c r="D74" s="3" t="s">
        <v>46</v>
      </c>
      <c r="E74" s="4">
        <v>2484</v>
      </c>
      <c r="F74" s="5">
        <v>9624</v>
      </c>
    </row>
    <row r="75" spans="1:6">
      <c r="A75" s="3" t="s">
        <v>12</v>
      </c>
      <c r="B75" s="3" t="s">
        <v>70</v>
      </c>
      <c r="C75" s="3" t="s">
        <v>68</v>
      </c>
      <c r="D75" s="3" t="s">
        <v>4</v>
      </c>
      <c r="E75" s="4">
        <v>22306</v>
      </c>
      <c r="F75" s="5">
        <v>84372</v>
      </c>
    </row>
    <row r="76" spans="1:6">
      <c r="A76" s="3" t="s">
        <v>12</v>
      </c>
      <c r="B76" s="3" t="s">
        <v>70</v>
      </c>
      <c r="C76" s="3" t="s">
        <v>68</v>
      </c>
      <c r="D76" s="3" t="s">
        <v>33</v>
      </c>
      <c r="E76" s="4">
        <v>468240</v>
      </c>
      <c r="F76" s="5">
        <v>1200350</v>
      </c>
    </row>
    <row r="77" spans="1:6">
      <c r="A77" s="3" t="s">
        <v>12</v>
      </c>
      <c r="B77" s="3" t="s">
        <v>70</v>
      </c>
      <c r="C77" s="3" t="s">
        <v>68</v>
      </c>
      <c r="D77" s="3" t="s">
        <v>69</v>
      </c>
      <c r="E77" s="4">
        <v>202378</v>
      </c>
      <c r="F77" s="5">
        <v>593616</v>
      </c>
    </row>
    <row r="78" spans="1:6">
      <c r="A78" s="3" t="s">
        <v>12</v>
      </c>
      <c r="B78" s="3" t="s">
        <v>70</v>
      </c>
      <c r="C78" s="3" t="s">
        <v>68</v>
      </c>
      <c r="D78" s="3" t="s">
        <v>9</v>
      </c>
      <c r="E78" s="4">
        <v>61152</v>
      </c>
      <c r="F78" s="5">
        <v>235120</v>
      </c>
    </row>
    <row r="79" spans="1:6">
      <c r="A79" s="3" t="s">
        <v>12</v>
      </c>
      <c r="B79" s="3" t="s">
        <v>70</v>
      </c>
      <c r="C79" s="3" t="s">
        <v>68</v>
      </c>
      <c r="D79" s="3" t="s">
        <v>24</v>
      </c>
      <c r="E79" s="4">
        <v>20344</v>
      </c>
      <c r="F79" s="5">
        <v>118040</v>
      </c>
    </row>
    <row r="80" spans="1:6">
      <c r="A80" s="3" t="s">
        <v>12</v>
      </c>
      <c r="B80" s="3" t="s">
        <v>70</v>
      </c>
      <c r="C80" s="3" t="s">
        <v>68</v>
      </c>
      <c r="D80" s="3" t="s">
        <v>40</v>
      </c>
      <c r="E80" s="4">
        <v>79216</v>
      </c>
      <c r="F80" s="5">
        <v>279994</v>
      </c>
    </row>
    <row r="81" spans="1:6" ht="15.75" thickBot="1">
      <c r="A81" s="3" t="s">
        <v>12</v>
      </c>
      <c r="B81" s="3" t="s">
        <v>70</v>
      </c>
      <c r="C81" s="3" t="s">
        <v>68</v>
      </c>
      <c r="D81" s="3" t="s">
        <v>77</v>
      </c>
      <c r="E81" s="4">
        <v>27312</v>
      </c>
      <c r="F81" s="5">
        <v>87972</v>
      </c>
    </row>
    <row r="82" spans="1:6" s="6" customFormat="1" ht="15.75" thickBot="1">
      <c r="A82" s="17" t="s">
        <v>79</v>
      </c>
      <c r="B82" s="18"/>
      <c r="C82" s="18"/>
      <c r="D82" s="18"/>
      <c r="E82" s="19">
        <f>SUM(E73:E81)</f>
        <v>1283432</v>
      </c>
      <c r="F82" s="18">
        <f>SUM(F73:F81)</f>
        <v>3789088</v>
      </c>
    </row>
    <row r="83" spans="1:6">
      <c r="A83" s="3" t="s">
        <v>23</v>
      </c>
      <c r="B83" s="3" t="s">
        <v>70</v>
      </c>
      <c r="C83" s="3" t="s">
        <v>68</v>
      </c>
      <c r="D83" s="3" t="s">
        <v>7</v>
      </c>
      <c r="E83" s="4">
        <v>1316</v>
      </c>
      <c r="F83" s="5">
        <v>34366</v>
      </c>
    </row>
    <row r="84" spans="1:6">
      <c r="A84" s="3" t="s">
        <v>23</v>
      </c>
      <c r="B84" s="3" t="s">
        <v>70</v>
      </c>
      <c r="C84" s="3" t="s">
        <v>68</v>
      </c>
      <c r="D84" s="3" t="s">
        <v>43</v>
      </c>
      <c r="E84" s="4">
        <v>100570</v>
      </c>
      <c r="F84" s="5">
        <v>358050</v>
      </c>
    </row>
    <row r="85" spans="1:6">
      <c r="A85" s="3" t="s">
        <v>23</v>
      </c>
      <c r="B85" s="3" t="s">
        <v>70</v>
      </c>
      <c r="C85" s="3" t="s">
        <v>68</v>
      </c>
      <c r="D85" s="3" t="s">
        <v>44</v>
      </c>
      <c r="E85" s="4">
        <v>60426</v>
      </c>
      <c r="F85" s="5">
        <v>401020</v>
      </c>
    </row>
    <row r="86" spans="1:6">
      <c r="A86" s="3" t="s">
        <v>23</v>
      </c>
      <c r="B86" s="3" t="s">
        <v>70</v>
      </c>
      <c r="C86" s="3" t="s">
        <v>68</v>
      </c>
      <c r="D86" s="3" t="s">
        <v>33</v>
      </c>
      <c r="E86" s="4">
        <v>1777032</v>
      </c>
      <c r="F86" s="5">
        <v>4792416</v>
      </c>
    </row>
    <row r="87" spans="1:6">
      <c r="A87" s="3" t="s">
        <v>23</v>
      </c>
      <c r="B87" s="3" t="s">
        <v>70</v>
      </c>
      <c r="C87" s="3" t="s">
        <v>68</v>
      </c>
      <c r="D87" s="3" t="s">
        <v>20</v>
      </c>
      <c r="E87" s="4">
        <v>636</v>
      </c>
      <c r="F87" s="5">
        <v>850</v>
      </c>
    </row>
    <row r="88" spans="1:6">
      <c r="A88" s="3" t="s">
        <v>23</v>
      </c>
      <c r="B88" s="3" t="s">
        <v>70</v>
      </c>
      <c r="C88" s="3" t="s">
        <v>68</v>
      </c>
      <c r="D88" s="3" t="s">
        <v>69</v>
      </c>
      <c r="E88" s="4">
        <v>259026</v>
      </c>
      <c r="F88" s="5">
        <v>826668</v>
      </c>
    </row>
    <row r="89" spans="1:6">
      <c r="A89" s="3" t="s">
        <v>23</v>
      </c>
      <c r="B89" s="3" t="s">
        <v>70</v>
      </c>
      <c r="C89" s="3" t="s">
        <v>68</v>
      </c>
      <c r="D89" s="3" t="s">
        <v>9</v>
      </c>
      <c r="E89" s="4">
        <v>80220</v>
      </c>
      <c r="F89" s="5">
        <v>229354</v>
      </c>
    </row>
    <row r="90" spans="1:6">
      <c r="A90" s="3" t="s">
        <v>23</v>
      </c>
      <c r="B90" s="3" t="s">
        <v>70</v>
      </c>
      <c r="C90" s="3" t="s">
        <v>68</v>
      </c>
      <c r="D90" s="3" t="s">
        <v>72</v>
      </c>
      <c r="E90" s="4">
        <v>84480</v>
      </c>
      <c r="F90" s="5">
        <v>440584</v>
      </c>
    </row>
    <row r="91" spans="1:6">
      <c r="A91" s="3" t="s">
        <v>23</v>
      </c>
      <c r="B91" s="3" t="s">
        <v>67</v>
      </c>
      <c r="C91" s="3" t="s">
        <v>68</v>
      </c>
      <c r="D91" s="3" t="s">
        <v>40</v>
      </c>
      <c r="E91" s="4">
        <v>91952</v>
      </c>
      <c r="F91" s="5">
        <v>104226</v>
      </c>
    </row>
    <row r="92" spans="1:6">
      <c r="A92" s="3" t="s">
        <v>23</v>
      </c>
      <c r="B92" s="3" t="s">
        <v>70</v>
      </c>
      <c r="C92" s="3" t="s">
        <v>68</v>
      </c>
      <c r="D92" s="3" t="s">
        <v>40</v>
      </c>
      <c r="E92" s="4">
        <v>291644</v>
      </c>
      <c r="F92" s="5">
        <v>799982</v>
      </c>
    </row>
    <row r="93" spans="1:6" ht="15.75" thickBot="1">
      <c r="A93" s="3" t="s">
        <v>23</v>
      </c>
      <c r="B93" s="3" t="s">
        <v>70</v>
      </c>
      <c r="C93" s="3" t="s">
        <v>68</v>
      </c>
      <c r="D93" s="3" t="s">
        <v>73</v>
      </c>
      <c r="E93" s="4">
        <v>13046</v>
      </c>
      <c r="F93" s="5">
        <v>45252</v>
      </c>
    </row>
    <row r="94" spans="1:6" s="6" customFormat="1" ht="15.75" thickBot="1">
      <c r="A94" s="17" t="s">
        <v>79</v>
      </c>
      <c r="B94" s="18"/>
      <c r="C94" s="18"/>
      <c r="D94" s="18"/>
      <c r="E94" s="19">
        <f>SUM(E83:E93)</f>
        <v>2760348</v>
      </c>
      <c r="F94" s="18">
        <f>SUM(F83:F93)</f>
        <v>8032768</v>
      </c>
    </row>
    <row r="95" spans="1:6">
      <c r="A95" s="3" t="s">
        <v>38</v>
      </c>
      <c r="B95" s="3" t="s">
        <v>67</v>
      </c>
      <c r="C95" s="3" t="s">
        <v>68</v>
      </c>
      <c r="D95" s="3" t="s">
        <v>7</v>
      </c>
      <c r="E95" s="4">
        <v>24310</v>
      </c>
      <c r="F95" s="5">
        <v>67552</v>
      </c>
    </row>
    <row r="96" spans="1:6">
      <c r="A96" s="3" t="s">
        <v>38</v>
      </c>
      <c r="B96" s="3" t="s">
        <v>70</v>
      </c>
      <c r="C96" s="3" t="s">
        <v>68</v>
      </c>
      <c r="D96" s="3" t="s">
        <v>7</v>
      </c>
      <c r="E96" s="4">
        <v>9804</v>
      </c>
      <c r="F96" s="5">
        <v>76924</v>
      </c>
    </row>
    <row r="97" spans="1:6">
      <c r="A97" s="3" t="s">
        <v>38</v>
      </c>
      <c r="B97" s="3" t="s">
        <v>63</v>
      </c>
      <c r="C97" s="3" t="s">
        <v>68</v>
      </c>
      <c r="D97" s="3" t="s">
        <v>43</v>
      </c>
      <c r="E97" s="4">
        <v>1683108</v>
      </c>
      <c r="F97" s="5">
        <v>489174</v>
      </c>
    </row>
    <row r="98" spans="1:6">
      <c r="A98" s="3" t="s">
        <v>38</v>
      </c>
      <c r="B98" s="3" t="s">
        <v>70</v>
      </c>
      <c r="C98" s="3" t="s">
        <v>68</v>
      </c>
      <c r="D98" s="3" t="s">
        <v>43</v>
      </c>
      <c r="E98" s="4">
        <v>282140</v>
      </c>
      <c r="F98" s="5">
        <v>947892</v>
      </c>
    </row>
    <row r="99" spans="1:6">
      <c r="A99" s="3" t="s">
        <v>38</v>
      </c>
      <c r="B99" s="3" t="s">
        <v>70</v>
      </c>
      <c r="C99" s="3" t="s">
        <v>68</v>
      </c>
      <c r="D99" s="3" t="s">
        <v>13</v>
      </c>
      <c r="E99" s="4">
        <v>299</v>
      </c>
      <c r="F99" s="5">
        <v>862</v>
      </c>
    </row>
    <row r="100" spans="1:6">
      <c r="A100" s="3" t="s">
        <v>38</v>
      </c>
      <c r="B100" s="3" t="s">
        <v>70</v>
      </c>
      <c r="C100" s="3" t="s">
        <v>68</v>
      </c>
      <c r="D100" s="3" t="s">
        <v>4</v>
      </c>
      <c r="E100" s="4">
        <v>45248</v>
      </c>
      <c r="F100" s="5">
        <v>83280</v>
      </c>
    </row>
    <row r="101" spans="1:6">
      <c r="A101" s="3" t="s">
        <v>38</v>
      </c>
      <c r="B101" s="3" t="s">
        <v>70</v>
      </c>
      <c r="C101" s="3" t="s">
        <v>68</v>
      </c>
      <c r="D101" s="3" t="s">
        <v>33</v>
      </c>
      <c r="E101" s="4">
        <v>2398872</v>
      </c>
      <c r="F101" s="5">
        <v>6156458</v>
      </c>
    </row>
    <row r="102" spans="1:6">
      <c r="A102" s="3" t="s">
        <v>38</v>
      </c>
      <c r="B102" s="3" t="s">
        <v>70</v>
      </c>
      <c r="C102" s="3" t="s">
        <v>68</v>
      </c>
      <c r="D102" s="3" t="s">
        <v>69</v>
      </c>
      <c r="E102" s="4">
        <v>284444</v>
      </c>
      <c r="F102" s="5">
        <v>711203</v>
      </c>
    </row>
    <row r="103" spans="1:6">
      <c r="A103" s="3" t="s">
        <v>38</v>
      </c>
      <c r="B103" s="3" t="s">
        <v>70</v>
      </c>
      <c r="C103" s="3" t="s">
        <v>68</v>
      </c>
      <c r="D103" s="3" t="s">
        <v>9</v>
      </c>
      <c r="E103" s="4">
        <v>96270</v>
      </c>
      <c r="F103" s="5">
        <v>310995</v>
      </c>
    </row>
    <row r="104" spans="1:6" ht="15.75" thickBot="1">
      <c r="A104" s="3" t="s">
        <v>38</v>
      </c>
      <c r="B104" s="3" t="s">
        <v>70</v>
      </c>
      <c r="C104" s="3" t="s">
        <v>68</v>
      </c>
      <c r="D104" s="3" t="s">
        <v>40</v>
      </c>
      <c r="E104" s="4">
        <v>257671</v>
      </c>
      <c r="F104" s="5">
        <v>784942</v>
      </c>
    </row>
    <row r="105" spans="1:6" s="6" customFormat="1" ht="15.75" thickBot="1">
      <c r="A105" s="17" t="s">
        <v>79</v>
      </c>
      <c r="B105" s="18"/>
      <c r="C105" s="18"/>
      <c r="D105" s="18"/>
      <c r="E105" s="19">
        <f>SUM(E95:E104)</f>
        <v>5082166</v>
      </c>
      <c r="F105" s="18">
        <f>SUM(F95:F104)</f>
        <v>9629282</v>
      </c>
    </row>
    <row r="106" spans="1:6">
      <c r="A106" s="3" t="s">
        <v>1</v>
      </c>
      <c r="B106" s="3" t="s">
        <v>70</v>
      </c>
      <c r="C106" s="3" t="s">
        <v>68</v>
      </c>
      <c r="D106" s="3" t="s">
        <v>54</v>
      </c>
      <c r="E106" s="4">
        <v>23098</v>
      </c>
      <c r="F106" s="5">
        <v>198525</v>
      </c>
    </row>
    <row r="107" spans="1:6">
      <c r="A107" s="3" t="s">
        <v>1</v>
      </c>
      <c r="B107" s="3" t="s">
        <v>70</v>
      </c>
      <c r="C107" s="3" t="s">
        <v>68</v>
      </c>
      <c r="D107" s="3" t="s">
        <v>43</v>
      </c>
      <c r="E107" s="4">
        <v>64096</v>
      </c>
      <c r="F107" s="5">
        <v>449680</v>
      </c>
    </row>
    <row r="108" spans="1:6">
      <c r="A108" s="3" t="s">
        <v>1</v>
      </c>
      <c r="B108" s="3" t="s">
        <v>70</v>
      </c>
      <c r="C108" s="3" t="s">
        <v>68</v>
      </c>
      <c r="D108" s="3" t="s">
        <v>4</v>
      </c>
      <c r="E108" s="4">
        <v>45326</v>
      </c>
      <c r="F108" s="5">
        <v>80966</v>
      </c>
    </row>
    <row r="109" spans="1:6">
      <c r="A109" s="3" t="s">
        <v>1</v>
      </c>
      <c r="B109" s="3" t="s">
        <v>70</v>
      </c>
      <c r="C109" s="3" t="s">
        <v>68</v>
      </c>
      <c r="D109" s="3" t="s">
        <v>44</v>
      </c>
      <c r="E109" s="4">
        <v>6862</v>
      </c>
      <c r="F109" s="5">
        <v>39942</v>
      </c>
    </row>
    <row r="110" spans="1:6">
      <c r="A110" s="3" t="s">
        <v>1</v>
      </c>
      <c r="B110" s="3" t="s">
        <v>70</v>
      </c>
      <c r="C110" s="3" t="s">
        <v>68</v>
      </c>
      <c r="D110" s="3" t="s">
        <v>33</v>
      </c>
      <c r="E110" s="4">
        <v>219826</v>
      </c>
      <c r="F110" s="5">
        <v>517978</v>
      </c>
    </row>
    <row r="111" spans="1:6">
      <c r="A111" s="3" t="s">
        <v>1</v>
      </c>
      <c r="B111" s="3" t="s">
        <v>70</v>
      </c>
      <c r="C111" s="3" t="s">
        <v>68</v>
      </c>
      <c r="D111" s="3" t="s">
        <v>76</v>
      </c>
      <c r="E111" s="4">
        <v>2164</v>
      </c>
      <c r="F111" s="5">
        <v>2648</v>
      </c>
    </row>
    <row r="112" spans="1:6">
      <c r="A112" s="3" t="s">
        <v>1</v>
      </c>
      <c r="B112" s="3" t="s">
        <v>70</v>
      </c>
      <c r="C112" s="3" t="s">
        <v>68</v>
      </c>
      <c r="D112" s="3" t="s">
        <v>69</v>
      </c>
      <c r="E112" s="4">
        <v>185051</v>
      </c>
      <c r="F112" s="5">
        <v>453548</v>
      </c>
    </row>
    <row r="113" spans="1:6">
      <c r="A113" s="3" t="s">
        <v>1</v>
      </c>
      <c r="B113" s="3" t="s">
        <v>70</v>
      </c>
      <c r="C113" s="3" t="s">
        <v>68</v>
      </c>
      <c r="D113" s="3" t="s">
        <v>9</v>
      </c>
      <c r="E113" s="4">
        <v>12745</v>
      </c>
      <c r="F113" s="5">
        <v>40834</v>
      </c>
    </row>
    <row r="114" spans="1:6">
      <c r="A114" s="3" t="s">
        <v>1</v>
      </c>
      <c r="B114" s="3" t="s">
        <v>70</v>
      </c>
      <c r="C114" s="3" t="s">
        <v>68</v>
      </c>
      <c r="D114" s="3" t="s">
        <v>24</v>
      </c>
      <c r="E114" s="4">
        <v>10218</v>
      </c>
      <c r="F114" s="5">
        <v>45680</v>
      </c>
    </row>
    <row r="115" spans="1:6" ht="15.75" thickBot="1">
      <c r="A115" s="3" t="s">
        <v>1</v>
      </c>
      <c r="B115" s="3" t="s">
        <v>70</v>
      </c>
      <c r="C115" s="3" t="s">
        <v>68</v>
      </c>
      <c r="D115" s="3" t="s">
        <v>40</v>
      </c>
      <c r="E115" s="4">
        <v>74201</v>
      </c>
      <c r="F115" s="5">
        <v>133950</v>
      </c>
    </row>
    <row r="116" spans="1:6" s="6" customFormat="1" ht="15.75" thickBot="1">
      <c r="A116" s="17" t="s">
        <v>79</v>
      </c>
      <c r="B116" s="18"/>
      <c r="C116" s="18"/>
      <c r="D116" s="18"/>
      <c r="E116" s="19">
        <f>SUM(E106:E115)</f>
        <v>643587</v>
      </c>
      <c r="F116" s="18">
        <f>SUM(F106:F115)</f>
        <v>1963751</v>
      </c>
    </row>
    <row r="117" spans="1:6">
      <c r="A117" s="3" t="s">
        <v>5</v>
      </c>
      <c r="B117" s="3" t="s">
        <v>70</v>
      </c>
      <c r="C117" s="3" t="s">
        <v>68</v>
      </c>
      <c r="D117" s="3" t="s">
        <v>43</v>
      </c>
      <c r="E117" s="4">
        <v>82080</v>
      </c>
      <c r="F117" s="5">
        <v>284525</v>
      </c>
    </row>
    <row r="118" spans="1:6">
      <c r="A118" s="3" t="s">
        <v>5</v>
      </c>
      <c r="B118" s="3" t="s">
        <v>70</v>
      </c>
      <c r="C118" s="3" t="s">
        <v>68</v>
      </c>
      <c r="D118" s="3" t="s">
        <v>41</v>
      </c>
      <c r="E118" s="4">
        <v>658</v>
      </c>
      <c r="F118" s="5">
        <v>4269</v>
      </c>
    </row>
    <row r="119" spans="1:6">
      <c r="A119" s="3" t="s">
        <v>5</v>
      </c>
      <c r="B119" s="3" t="s">
        <v>70</v>
      </c>
      <c r="C119" s="3" t="s">
        <v>68</v>
      </c>
      <c r="D119" s="3" t="s">
        <v>46</v>
      </c>
      <c r="E119" s="4">
        <v>3015</v>
      </c>
      <c r="F119" s="5">
        <v>7735</v>
      </c>
    </row>
    <row r="120" spans="1:6">
      <c r="A120" s="3" t="s">
        <v>5</v>
      </c>
      <c r="B120" s="3" t="s">
        <v>70</v>
      </c>
      <c r="C120" s="3" t="s">
        <v>68</v>
      </c>
      <c r="D120" s="3" t="s">
        <v>4</v>
      </c>
      <c r="E120" s="4">
        <v>9522</v>
      </c>
      <c r="F120" s="5">
        <v>23754</v>
      </c>
    </row>
    <row r="121" spans="1:6">
      <c r="A121" s="3" t="s">
        <v>5</v>
      </c>
      <c r="B121" s="3" t="s">
        <v>70</v>
      </c>
      <c r="C121" s="3" t="s">
        <v>68</v>
      </c>
      <c r="D121" s="3" t="s">
        <v>71</v>
      </c>
      <c r="E121" s="4">
        <v>6894</v>
      </c>
      <c r="F121" s="5">
        <v>38886</v>
      </c>
    </row>
    <row r="122" spans="1:6">
      <c r="A122" s="3" t="s">
        <v>5</v>
      </c>
      <c r="B122" s="3" t="s">
        <v>70</v>
      </c>
      <c r="C122" s="3" t="s">
        <v>68</v>
      </c>
      <c r="D122" s="3" t="s">
        <v>33</v>
      </c>
      <c r="E122" s="4">
        <v>740170</v>
      </c>
      <c r="F122" s="5">
        <v>1997528</v>
      </c>
    </row>
    <row r="123" spans="1:6">
      <c r="A123" s="3" t="s">
        <v>5</v>
      </c>
      <c r="B123" s="3" t="s">
        <v>70</v>
      </c>
      <c r="C123" s="3" t="s">
        <v>68</v>
      </c>
      <c r="D123" s="3" t="s">
        <v>69</v>
      </c>
      <c r="E123" s="4">
        <v>49688</v>
      </c>
      <c r="F123" s="5">
        <v>149210</v>
      </c>
    </row>
    <row r="124" spans="1:6">
      <c r="A124" s="3" t="s">
        <v>5</v>
      </c>
      <c r="B124" s="3" t="s">
        <v>70</v>
      </c>
      <c r="C124" s="3" t="s">
        <v>68</v>
      </c>
      <c r="D124" s="3" t="s">
        <v>75</v>
      </c>
      <c r="E124" s="4">
        <v>33120</v>
      </c>
      <c r="F124" s="5">
        <v>113200</v>
      </c>
    </row>
    <row r="125" spans="1:6">
      <c r="A125" s="3" t="s">
        <v>5</v>
      </c>
      <c r="B125" s="3" t="s">
        <v>70</v>
      </c>
      <c r="C125" s="3" t="s">
        <v>68</v>
      </c>
      <c r="D125" s="3" t="s">
        <v>9</v>
      </c>
      <c r="E125" s="4">
        <v>43408</v>
      </c>
      <c r="F125" s="5">
        <v>125551</v>
      </c>
    </row>
    <row r="126" spans="1:6" ht="15.75" thickBot="1">
      <c r="A126" s="3" t="s">
        <v>5</v>
      </c>
      <c r="B126" s="3" t="s">
        <v>70</v>
      </c>
      <c r="C126" s="3" t="s">
        <v>68</v>
      </c>
      <c r="D126" s="3" t="s">
        <v>40</v>
      </c>
      <c r="E126" s="4">
        <v>93028</v>
      </c>
      <c r="F126" s="5">
        <v>221212</v>
      </c>
    </row>
    <row r="127" spans="1:6" s="6" customFormat="1" ht="15.75" thickBot="1">
      <c r="A127" s="17" t="s">
        <v>79</v>
      </c>
      <c r="B127" s="18"/>
      <c r="C127" s="18"/>
      <c r="D127" s="18"/>
      <c r="E127" s="19">
        <f>SUM(E117:E126)</f>
        <v>1061583</v>
      </c>
      <c r="F127" s="18">
        <f>SUM(F117:F126)</f>
        <v>2965870</v>
      </c>
    </row>
    <row r="128" spans="1:6">
      <c r="A128" s="3" t="s">
        <v>16</v>
      </c>
      <c r="B128" s="3" t="s">
        <v>70</v>
      </c>
      <c r="C128" s="3" t="s">
        <v>68</v>
      </c>
      <c r="D128" s="3" t="s">
        <v>43</v>
      </c>
      <c r="E128" s="4">
        <v>49030</v>
      </c>
      <c r="F128" s="5">
        <v>188579</v>
      </c>
    </row>
    <row r="129" spans="1:6">
      <c r="A129" s="3" t="s">
        <v>16</v>
      </c>
      <c r="B129" s="3" t="s">
        <v>70</v>
      </c>
      <c r="C129" s="3" t="s">
        <v>68</v>
      </c>
      <c r="D129" s="3" t="s">
        <v>4</v>
      </c>
      <c r="E129" s="4">
        <v>4558</v>
      </c>
      <c r="F129" s="5">
        <v>50744</v>
      </c>
    </row>
    <row r="130" spans="1:6">
      <c r="A130" s="3" t="s">
        <v>16</v>
      </c>
      <c r="B130" s="3" t="s">
        <v>70</v>
      </c>
      <c r="C130" s="3" t="s">
        <v>68</v>
      </c>
      <c r="D130" s="3" t="s">
        <v>71</v>
      </c>
      <c r="E130" s="4">
        <v>6318</v>
      </c>
      <c r="F130" s="5">
        <v>40841</v>
      </c>
    </row>
    <row r="131" spans="1:6">
      <c r="A131" s="3" t="s">
        <v>16</v>
      </c>
      <c r="B131" s="3" t="s">
        <v>70</v>
      </c>
      <c r="C131" s="3" t="s">
        <v>68</v>
      </c>
      <c r="D131" s="3" t="s">
        <v>33</v>
      </c>
      <c r="E131" s="4">
        <v>59096</v>
      </c>
      <c r="F131" s="5">
        <v>168726</v>
      </c>
    </row>
    <row r="132" spans="1:6">
      <c r="A132" s="3" t="s">
        <v>16</v>
      </c>
      <c r="B132" s="3" t="s">
        <v>70</v>
      </c>
      <c r="C132" s="3" t="s">
        <v>68</v>
      </c>
      <c r="D132" s="3" t="s">
        <v>69</v>
      </c>
      <c r="E132" s="4">
        <v>89314</v>
      </c>
      <c r="F132" s="5">
        <v>261306</v>
      </c>
    </row>
    <row r="133" spans="1:6">
      <c r="A133" s="3" t="s">
        <v>16</v>
      </c>
      <c r="B133" s="3" t="s">
        <v>70</v>
      </c>
      <c r="C133" s="3" t="s">
        <v>68</v>
      </c>
      <c r="D133" s="3" t="s">
        <v>9</v>
      </c>
      <c r="E133" s="4">
        <v>11979</v>
      </c>
      <c r="F133" s="5">
        <v>38853</v>
      </c>
    </row>
    <row r="134" spans="1:6">
      <c r="A134" s="3" t="s">
        <v>16</v>
      </c>
      <c r="B134" s="3" t="s">
        <v>70</v>
      </c>
      <c r="C134" s="3" t="s">
        <v>68</v>
      </c>
      <c r="D134" s="3" t="s">
        <v>59</v>
      </c>
      <c r="E134" s="4">
        <v>4962</v>
      </c>
      <c r="F134" s="5">
        <v>13173</v>
      </c>
    </row>
    <row r="135" spans="1:6">
      <c r="A135" s="3" t="s">
        <v>16</v>
      </c>
      <c r="B135" s="3" t="s">
        <v>70</v>
      </c>
      <c r="C135" s="3" t="s">
        <v>68</v>
      </c>
      <c r="D135" s="3" t="s">
        <v>24</v>
      </c>
      <c r="E135" s="4">
        <v>12057</v>
      </c>
      <c r="F135" s="5">
        <v>72793</v>
      </c>
    </row>
    <row r="136" spans="1:6" ht="15.75" thickBot="1">
      <c r="A136" s="3" t="s">
        <v>16</v>
      </c>
      <c r="B136" s="3" t="s">
        <v>70</v>
      </c>
      <c r="C136" s="3" t="s">
        <v>68</v>
      </c>
      <c r="D136" s="3" t="s">
        <v>40</v>
      </c>
      <c r="E136" s="4">
        <v>46800</v>
      </c>
      <c r="F136" s="5">
        <v>143773</v>
      </c>
    </row>
    <row r="137" spans="1:6" ht="15.75" thickBot="1">
      <c r="A137" s="17" t="s">
        <v>79</v>
      </c>
      <c r="B137" s="18"/>
      <c r="C137" s="18"/>
      <c r="D137" s="18"/>
      <c r="E137" s="19">
        <f>SUM(E128:E136)</f>
        <v>284114</v>
      </c>
      <c r="F137" s="18">
        <f>SUM(F128:F136)</f>
        <v>978788</v>
      </c>
    </row>
    <row r="138" spans="1:6" ht="16.5" thickBot="1">
      <c r="A138" s="26" t="s">
        <v>78</v>
      </c>
      <c r="B138" s="26"/>
      <c r="C138" s="26"/>
      <c r="D138" s="26"/>
      <c r="E138" s="26">
        <f>SUM(E137,E127,E116,E105,E94,E82,E72,E56,E44,E34,E29,E20)</f>
        <v>18586421</v>
      </c>
      <c r="F138" s="27">
        <f>SUM(F137,F127,F116,F105,F94,F82,F72,F56,F44,F34,F29,F20)</f>
        <v>44598349</v>
      </c>
    </row>
  </sheetData>
  <sortState ref="A2:G118">
    <sortCondition ref="D2:D118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D37" sqref="D37:F37"/>
    </sheetView>
  </sheetViews>
  <sheetFormatPr baseColWidth="10" defaultColWidth="36.7109375" defaultRowHeight="15"/>
  <cols>
    <col min="1" max="1" width="12.140625" customWidth="1"/>
    <col min="2" max="2" width="11.140625" bestFit="1" customWidth="1"/>
    <col min="3" max="3" width="9" bestFit="1" customWidth="1"/>
    <col min="4" max="4" width="14.28515625" bestFit="1" customWidth="1"/>
    <col min="5" max="5" width="19.85546875" bestFit="1" customWidth="1"/>
    <col min="6" max="6" width="17.85546875" bestFit="1" customWidth="1"/>
  </cols>
  <sheetData>
    <row r="1" spans="1:6">
      <c r="A1" s="20"/>
      <c r="E1" s="2"/>
      <c r="F1" s="1"/>
    </row>
    <row r="2" spans="1:6">
      <c r="E2" s="2"/>
      <c r="F2" s="1"/>
    </row>
    <row r="3" spans="1:6">
      <c r="E3" s="2"/>
      <c r="F3" s="1"/>
    </row>
    <row r="4" spans="1:6">
      <c r="E4" s="2"/>
      <c r="F4" s="1"/>
    </row>
    <row r="5" spans="1:6">
      <c r="E5" s="2"/>
      <c r="F5" s="1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92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 ht="15.75" thickBot="1">
      <c r="A12" s="55" t="s">
        <v>15</v>
      </c>
      <c r="B12" s="55" t="s">
        <v>2</v>
      </c>
      <c r="C12" s="55" t="s">
        <v>3</v>
      </c>
      <c r="D12" s="55" t="s">
        <v>4</v>
      </c>
      <c r="E12" s="29">
        <v>81820</v>
      </c>
      <c r="F12" s="30">
        <v>174511</v>
      </c>
    </row>
    <row r="13" spans="1:6" ht="15.75" thickBot="1">
      <c r="A13" s="17" t="s">
        <v>79</v>
      </c>
      <c r="B13" s="18"/>
      <c r="C13" s="18"/>
      <c r="D13" s="18"/>
      <c r="E13" s="19">
        <f>SUM(E12)</f>
        <v>81820</v>
      </c>
      <c r="F13" s="18">
        <f>SUM(F12)</f>
        <v>174511</v>
      </c>
    </row>
    <row r="14" spans="1:6">
      <c r="A14" s="56" t="s">
        <v>14</v>
      </c>
      <c r="B14" s="56" t="s">
        <v>2</v>
      </c>
      <c r="C14" s="56" t="s">
        <v>3</v>
      </c>
      <c r="D14" s="56" t="s">
        <v>4</v>
      </c>
      <c r="E14" s="32">
        <v>18000</v>
      </c>
      <c r="F14" s="33">
        <v>45685</v>
      </c>
    </row>
    <row r="15" spans="1:6" ht="15.75" thickBot="1">
      <c r="A15" s="56" t="s">
        <v>14</v>
      </c>
      <c r="B15" s="56" t="s">
        <v>2</v>
      </c>
      <c r="C15" s="56" t="s">
        <v>3</v>
      </c>
      <c r="D15" s="56" t="s">
        <v>9</v>
      </c>
      <c r="E15" s="32">
        <v>826</v>
      </c>
      <c r="F15" s="33">
        <v>63840</v>
      </c>
    </row>
    <row r="16" spans="1:6" ht="15.75" thickBot="1">
      <c r="A16" s="17" t="s">
        <v>79</v>
      </c>
      <c r="B16" s="18"/>
      <c r="C16" s="18"/>
      <c r="D16" s="18"/>
      <c r="E16" s="19">
        <f>SUM(E14:E15)</f>
        <v>18826</v>
      </c>
      <c r="F16" s="18">
        <f>SUM(F14:F15)</f>
        <v>109525</v>
      </c>
    </row>
    <row r="17" spans="1:6" ht="15.75" thickBot="1">
      <c r="A17" s="56" t="s">
        <v>8</v>
      </c>
      <c r="B17" s="56" t="s">
        <v>2</v>
      </c>
      <c r="C17" s="56" t="s">
        <v>3</v>
      </c>
      <c r="D17" s="56" t="s">
        <v>9</v>
      </c>
      <c r="E17" s="32">
        <v>1578</v>
      </c>
      <c r="F17" s="33">
        <v>2355</v>
      </c>
    </row>
    <row r="18" spans="1:6" ht="15.75" thickBot="1">
      <c r="A18" s="17" t="s">
        <v>79</v>
      </c>
      <c r="B18" s="18"/>
      <c r="C18" s="18"/>
      <c r="D18" s="18"/>
      <c r="E18" s="19">
        <f>SUM(E17)</f>
        <v>1578</v>
      </c>
      <c r="F18" s="18">
        <f>SUM(F17)</f>
        <v>2355</v>
      </c>
    </row>
    <row r="19" spans="1:6" ht="15.75" thickBot="1">
      <c r="A19" s="56" t="s">
        <v>17</v>
      </c>
      <c r="B19" s="56" t="s">
        <v>2</v>
      </c>
      <c r="C19" s="56" t="s">
        <v>3</v>
      </c>
      <c r="D19" s="56" t="s">
        <v>4</v>
      </c>
      <c r="E19" s="32">
        <v>58961</v>
      </c>
      <c r="F19" s="33">
        <v>143371</v>
      </c>
    </row>
    <row r="20" spans="1:6" ht="15.75" thickBot="1">
      <c r="A20" s="17" t="s">
        <v>79</v>
      </c>
      <c r="B20" s="18"/>
      <c r="C20" s="18"/>
      <c r="D20" s="18"/>
      <c r="E20" s="19">
        <f>SUM(E19)</f>
        <v>58961</v>
      </c>
      <c r="F20" s="18">
        <f>SUM(F19)</f>
        <v>143371</v>
      </c>
    </row>
    <row r="21" spans="1:6">
      <c r="A21" s="56" t="s">
        <v>6</v>
      </c>
      <c r="B21" s="56" t="s">
        <v>2</v>
      </c>
      <c r="C21" s="56" t="s">
        <v>3</v>
      </c>
      <c r="D21" s="56" t="s">
        <v>7</v>
      </c>
      <c r="E21" s="32">
        <v>2340</v>
      </c>
      <c r="F21" s="33">
        <v>3480</v>
      </c>
    </row>
    <row r="22" spans="1:6" ht="15.75" thickBot="1">
      <c r="A22" s="56" t="s">
        <v>6</v>
      </c>
      <c r="B22" s="56" t="s">
        <v>2</v>
      </c>
      <c r="C22" s="56" t="s">
        <v>3</v>
      </c>
      <c r="D22" s="56" t="s">
        <v>4</v>
      </c>
      <c r="E22" s="32">
        <v>55250</v>
      </c>
      <c r="F22" s="33">
        <v>140074</v>
      </c>
    </row>
    <row r="23" spans="1:6" ht="15.75" thickBot="1">
      <c r="A23" s="17" t="s">
        <v>79</v>
      </c>
      <c r="B23" s="18"/>
      <c r="C23" s="18"/>
      <c r="D23" s="18"/>
      <c r="E23" s="19">
        <f>SUM(E21:E22)</f>
        <v>57590</v>
      </c>
      <c r="F23" s="18">
        <f>SUM(F21:F22)</f>
        <v>143554</v>
      </c>
    </row>
    <row r="24" spans="1:6">
      <c r="A24" s="56" t="s">
        <v>10</v>
      </c>
      <c r="B24" s="56" t="s">
        <v>2</v>
      </c>
      <c r="C24" s="56" t="s">
        <v>3</v>
      </c>
      <c r="D24" s="56" t="s">
        <v>11</v>
      </c>
      <c r="E24" s="32">
        <v>1179</v>
      </c>
      <c r="F24" s="33">
        <v>5520</v>
      </c>
    </row>
    <row r="25" spans="1:6" ht="15.75" thickBot="1">
      <c r="A25" s="56" t="s">
        <v>10</v>
      </c>
      <c r="B25" s="56" t="s">
        <v>2</v>
      </c>
      <c r="C25" s="56" t="s">
        <v>3</v>
      </c>
      <c r="D25" s="56" t="s">
        <v>4</v>
      </c>
      <c r="E25" s="32">
        <v>68838</v>
      </c>
      <c r="F25" s="33">
        <v>169734</v>
      </c>
    </row>
    <row r="26" spans="1:6" ht="15.75" thickBot="1">
      <c r="A26" s="17" t="s">
        <v>79</v>
      </c>
      <c r="B26" s="18"/>
      <c r="C26" s="18"/>
      <c r="D26" s="18"/>
      <c r="E26" s="19">
        <f>SUM(E24:E25)</f>
        <v>70017</v>
      </c>
      <c r="F26" s="18">
        <f>SUM(F24:F25)</f>
        <v>175254</v>
      </c>
    </row>
    <row r="27" spans="1:6" ht="15.75" thickBot="1">
      <c r="A27" s="56" t="s">
        <v>12</v>
      </c>
      <c r="B27" s="56" t="s">
        <v>2</v>
      </c>
      <c r="C27" s="56" t="s">
        <v>3</v>
      </c>
      <c r="D27" s="56" t="s">
        <v>13</v>
      </c>
      <c r="E27" s="32">
        <v>1660</v>
      </c>
      <c r="F27" s="33">
        <v>35815</v>
      </c>
    </row>
    <row r="28" spans="1:6" ht="15.75" thickBot="1">
      <c r="A28" s="17" t="s">
        <v>79</v>
      </c>
      <c r="B28" s="18"/>
      <c r="C28" s="18"/>
      <c r="D28" s="18"/>
      <c r="E28" s="19">
        <f>SUM(E27)</f>
        <v>1660</v>
      </c>
      <c r="F28" s="18">
        <f>SUM(F27)</f>
        <v>35815</v>
      </c>
    </row>
    <row r="29" spans="1:6" ht="15.75" thickBot="1">
      <c r="A29" s="56" t="s">
        <v>38</v>
      </c>
      <c r="B29" s="56" t="s">
        <v>2</v>
      </c>
      <c r="C29" s="56" t="s">
        <v>3</v>
      </c>
      <c r="D29" s="56" t="s">
        <v>4</v>
      </c>
      <c r="E29" s="32">
        <v>17962.4296875</v>
      </c>
      <c r="F29" s="33">
        <v>45635.21875</v>
      </c>
    </row>
    <row r="30" spans="1:6" ht="15.75" thickBot="1">
      <c r="A30" s="17" t="s">
        <v>79</v>
      </c>
      <c r="B30" s="18"/>
      <c r="C30" s="18"/>
      <c r="D30" s="18"/>
      <c r="E30" s="19">
        <f>SUM(E29)</f>
        <v>17962.4296875</v>
      </c>
      <c r="F30" s="18">
        <f>SUM(F29)</f>
        <v>45635.21875</v>
      </c>
    </row>
    <row r="31" spans="1:6" ht="15.75" thickBot="1">
      <c r="A31" s="56" t="s">
        <v>1</v>
      </c>
      <c r="B31" s="56" t="s">
        <v>2</v>
      </c>
      <c r="C31" s="56" t="s">
        <v>3</v>
      </c>
      <c r="D31" s="56" t="s">
        <v>4</v>
      </c>
      <c r="E31" s="32">
        <v>43200</v>
      </c>
      <c r="F31" s="33">
        <v>95040</v>
      </c>
    </row>
    <row r="32" spans="1:6" ht="15.75" thickBot="1">
      <c r="A32" s="17" t="s">
        <v>79</v>
      </c>
      <c r="B32" s="18"/>
      <c r="C32" s="18"/>
      <c r="D32" s="18"/>
      <c r="E32" s="19">
        <f>SUM(E31)</f>
        <v>43200</v>
      </c>
      <c r="F32" s="18">
        <f>SUM(F31)</f>
        <v>95040</v>
      </c>
    </row>
    <row r="33" spans="1:6" ht="15.75" thickBot="1">
      <c r="A33" s="56" t="s">
        <v>5</v>
      </c>
      <c r="B33" s="56" t="s">
        <v>2</v>
      </c>
      <c r="C33" s="56" t="s">
        <v>3</v>
      </c>
      <c r="D33" s="56" t="s">
        <v>4</v>
      </c>
      <c r="E33" s="32">
        <v>21600</v>
      </c>
      <c r="F33" s="33">
        <v>47520</v>
      </c>
    </row>
    <row r="34" spans="1:6" ht="15.75" thickBot="1">
      <c r="A34" s="17" t="s">
        <v>79</v>
      </c>
      <c r="B34" s="18"/>
      <c r="C34" s="18"/>
      <c r="D34" s="18"/>
      <c r="E34" s="19">
        <f>SUM(E33)</f>
        <v>21600</v>
      </c>
      <c r="F34" s="18">
        <f>SUM(F33)</f>
        <v>47520</v>
      </c>
    </row>
    <row r="35" spans="1:6" ht="15.75" thickBot="1">
      <c r="A35" s="56" t="s">
        <v>16</v>
      </c>
      <c r="B35" s="56" t="s">
        <v>2</v>
      </c>
      <c r="C35" s="56" t="s">
        <v>3</v>
      </c>
      <c r="D35" s="56" t="s">
        <v>4</v>
      </c>
      <c r="E35" s="32">
        <v>21555</v>
      </c>
      <c r="F35" s="33">
        <v>47500</v>
      </c>
    </row>
    <row r="36" spans="1:6" ht="15.75" thickBot="1">
      <c r="A36" s="17" t="s">
        <v>79</v>
      </c>
      <c r="B36" s="18"/>
      <c r="C36" s="18"/>
      <c r="D36" s="18"/>
      <c r="E36" s="19">
        <f>SUM(E35)</f>
        <v>21555</v>
      </c>
      <c r="F36" s="18">
        <f>SUM(F35)</f>
        <v>47500</v>
      </c>
    </row>
    <row r="37" spans="1:6" ht="16.5" thickBot="1">
      <c r="A37" s="26" t="s">
        <v>78</v>
      </c>
      <c r="B37" s="26"/>
      <c r="C37" s="26"/>
      <c r="D37" s="26"/>
      <c r="E37" s="26">
        <f>SUM(E36,E34,E32,E30,E28,E26,E23,E20,E18,E16,E13)</f>
        <v>394769.4296875</v>
      </c>
      <c r="F37" s="27">
        <f>SUM(F36,F34,F32,F30,F28,F26,F23,F20,F18,F16,F13)</f>
        <v>1020080.21875</v>
      </c>
    </row>
  </sheetData>
  <sortState ref="A12:G24">
    <sortCondition ref="D12:D24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5"/>
  <sheetViews>
    <sheetView workbookViewId="0">
      <selection activeCell="E85" sqref="E85:F85"/>
    </sheetView>
  </sheetViews>
  <sheetFormatPr baseColWidth="10" defaultColWidth="39.570312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4.5703125" bestFit="1" customWidth="1"/>
    <col min="5" max="5" width="19.85546875" style="2" bestFit="1" customWidth="1"/>
    <col min="6" max="6" width="17.8554687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93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>
      <c r="A12" s="58" t="s">
        <v>15</v>
      </c>
      <c r="B12" s="58" t="s">
        <v>18</v>
      </c>
      <c r="C12" s="58" t="s">
        <v>19</v>
      </c>
      <c r="D12" s="58" t="s">
        <v>22</v>
      </c>
      <c r="E12" s="29">
        <v>99091</v>
      </c>
      <c r="F12" s="30">
        <v>45152</v>
      </c>
    </row>
    <row r="13" spans="1:6">
      <c r="A13" s="59" t="s">
        <v>15</v>
      </c>
      <c r="B13" s="59" t="s">
        <v>18</v>
      </c>
      <c r="C13" s="59" t="s">
        <v>19</v>
      </c>
      <c r="D13" s="59" t="s">
        <v>28</v>
      </c>
      <c r="E13" s="32">
        <v>19958</v>
      </c>
      <c r="F13" s="33">
        <v>8210</v>
      </c>
    </row>
    <row r="14" spans="1:6">
      <c r="A14" s="59" t="s">
        <v>15</v>
      </c>
      <c r="B14" s="59" t="s">
        <v>32</v>
      </c>
      <c r="C14" s="59" t="s">
        <v>19</v>
      </c>
      <c r="D14" s="59" t="s">
        <v>33</v>
      </c>
      <c r="E14" s="32">
        <v>6000</v>
      </c>
      <c r="F14" s="33">
        <v>12000</v>
      </c>
    </row>
    <row r="15" spans="1:6">
      <c r="A15" s="59" t="s">
        <v>15</v>
      </c>
      <c r="B15" s="59" t="s">
        <v>18</v>
      </c>
      <c r="C15" s="59" t="s">
        <v>19</v>
      </c>
      <c r="D15" s="59" t="s">
        <v>27</v>
      </c>
      <c r="E15" s="32">
        <v>172118</v>
      </c>
      <c r="F15" s="33">
        <v>157530</v>
      </c>
    </row>
    <row r="16" spans="1:6">
      <c r="A16" s="59" t="s">
        <v>15</v>
      </c>
      <c r="B16" s="59" t="s">
        <v>18</v>
      </c>
      <c r="C16" s="59" t="s">
        <v>19</v>
      </c>
      <c r="D16" s="59" t="s">
        <v>31</v>
      </c>
      <c r="E16" s="32">
        <v>23611</v>
      </c>
      <c r="F16" s="33">
        <v>733</v>
      </c>
    </row>
    <row r="17" spans="1:8">
      <c r="A17" s="59" t="s">
        <v>15</v>
      </c>
      <c r="B17" s="59" t="s">
        <v>18</v>
      </c>
      <c r="C17" s="59" t="s">
        <v>19</v>
      </c>
      <c r="D17" s="59" t="s">
        <v>21</v>
      </c>
      <c r="E17" s="32">
        <v>249900</v>
      </c>
      <c r="F17" s="33">
        <v>377300</v>
      </c>
    </row>
    <row r="18" spans="1:8">
      <c r="A18" s="59" t="s">
        <v>15</v>
      </c>
      <c r="B18" s="59" t="s">
        <v>18</v>
      </c>
      <c r="C18" s="59" t="s">
        <v>19</v>
      </c>
      <c r="D18" s="59" t="s">
        <v>25</v>
      </c>
      <c r="E18" s="32">
        <v>2500</v>
      </c>
      <c r="F18" s="33">
        <v>775</v>
      </c>
    </row>
    <row r="19" spans="1:8">
      <c r="A19" s="59" t="s">
        <v>15</v>
      </c>
      <c r="B19" s="59" t="s">
        <v>18</v>
      </c>
      <c r="C19" s="59" t="s">
        <v>19</v>
      </c>
      <c r="D19" s="59" t="s">
        <v>30</v>
      </c>
      <c r="E19" s="32">
        <v>64217</v>
      </c>
      <c r="F19" s="33">
        <v>59326</v>
      </c>
    </row>
    <row r="20" spans="1:8">
      <c r="A20" s="59" t="s">
        <v>15</v>
      </c>
      <c r="B20" s="59" t="s">
        <v>18</v>
      </c>
      <c r="C20" s="59" t="s">
        <v>19</v>
      </c>
      <c r="D20" s="59" t="s">
        <v>29</v>
      </c>
      <c r="E20" s="32">
        <v>22378</v>
      </c>
      <c r="F20" s="33">
        <v>15000</v>
      </c>
    </row>
    <row r="21" spans="1:8" ht="15.75" thickBot="1">
      <c r="A21" s="61" t="s">
        <v>15</v>
      </c>
      <c r="B21" s="61" t="s">
        <v>18</v>
      </c>
      <c r="C21" s="61" t="s">
        <v>19</v>
      </c>
      <c r="D21" s="61" t="s">
        <v>26</v>
      </c>
      <c r="E21" s="62">
        <v>54944</v>
      </c>
      <c r="F21" s="63">
        <v>27668</v>
      </c>
    </row>
    <row r="22" spans="1:8" ht="15.75" thickBot="1">
      <c r="A22" s="17" t="s">
        <v>79</v>
      </c>
      <c r="B22" s="18"/>
      <c r="C22" s="18"/>
      <c r="D22" s="18"/>
      <c r="E22" s="19">
        <f>SUM(E12:E21)</f>
        <v>714717</v>
      </c>
      <c r="F22" s="18">
        <f>SUM(F12:F21)</f>
        <v>703694</v>
      </c>
    </row>
    <row r="23" spans="1:8">
      <c r="A23" s="64" t="s">
        <v>14</v>
      </c>
      <c r="B23" s="64" t="s">
        <v>18</v>
      </c>
      <c r="C23" s="64" t="s">
        <v>19</v>
      </c>
      <c r="D23" s="64" t="s">
        <v>11</v>
      </c>
      <c r="E23" s="65">
        <v>27143</v>
      </c>
      <c r="F23" s="66">
        <v>843</v>
      </c>
    </row>
    <row r="24" spans="1:8">
      <c r="A24" s="59" t="s">
        <v>14</v>
      </c>
      <c r="B24" s="59" t="s">
        <v>18</v>
      </c>
      <c r="C24" s="59" t="s">
        <v>19</v>
      </c>
      <c r="D24" s="59" t="s">
        <v>22</v>
      </c>
      <c r="E24" s="32">
        <v>359197</v>
      </c>
      <c r="F24" s="33">
        <v>261805</v>
      </c>
      <c r="G24" s="43"/>
      <c r="H24" s="43"/>
    </row>
    <row r="25" spans="1:8">
      <c r="A25" s="59" t="s">
        <v>14</v>
      </c>
      <c r="B25" s="59" t="s">
        <v>18</v>
      </c>
      <c r="C25" s="59" t="s">
        <v>19</v>
      </c>
      <c r="D25" s="59" t="s">
        <v>20</v>
      </c>
      <c r="E25" s="32">
        <v>1477</v>
      </c>
      <c r="F25" s="33">
        <v>24153</v>
      </c>
    </row>
    <row r="26" spans="1:8">
      <c r="A26" s="59" t="s">
        <v>14</v>
      </c>
      <c r="B26" s="59" t="s">
        <v>18</v>
      </c>
      <c r="C26" s="59" t="s">
        <v>19</v>
      </c>
      <c r="D26" s="59" t="s">
        <v>21</v>
      </c>
      <c r="E26" s="32">
        <v>73500</v>
      </c>
      <c r="F26" s="33">
        <v>84525</v>
      </c>
    </row>
    <row r="27" spans="1:8">
      <c r="A27" s="59" t="s">
        <v>14</v>
      </c>
      <c r="B27" s="59" t="s">
        <v>18</v>
      </c>
      <c r="C27" s="59" t="s">
        <v>19</v>
      </c>
      <c r="D27" s="59" t="s">
        <v>36</v>
      </c>
      <c r="E27" s="32">
        <v>22752</v>
      </c>
      <c r="F27" s="33">
        <v>27360</v>
      </c>
    </row>
    <row r="28" spans="1:8">
      <c r="A28" s="59" t="s">
        <v>14</v>
      </c>
      <c r="B28" s="59" t="s">
        <v>18</v>
      </c>
      <c r="C28" s="59" t="s">
        <v>19</v>
      </c>
      <c r="D28" s="59" t="s">
        <v>34</v>
      </c>
      <c r="E28" s="32">
        <v>51850</v>
      </c>
      <c r="F28" s="33">
        <v>38000</v>
      </c>
    </row>
    <row r="29" spans="1:8" ht="15.75" thickBot="1">
      <c r="A29" s="61" t="s">
        <v>14</v>
      </c>
      <c r="B29" s="61" t="s">
        <v>18</v>
      </c>
      <c r="C29" s="61" t="s">
        <v>19</v>
      </c>
      <c r="D29" s="61" t="s">
        <v>35</v>
      </c>
      <c r="E29" s="62">
        <v>21585</v>
      </c>
      <c r="F29" s="63">
        <v>15000</v>
      </c>
    </row>
    <row r="30" spans="1:8" ht="15.75" thickBot="1">
      <c r="A30" s="17" t="s">
        <v>79</v>
      </c>
      <c r="B30" s="18"/>
      <c r="C30" s="18"/>
      <c r="D30" s="18"/>
      <c r="E30" s="19">
        <f>SUM(E23:E29)</f>
        <v>557504</v>
      </c>
      <c r="F30" s="18">
        <f>SUM(F23:F29)</f>
        <v>451686</v>
      </c>
    </row>
    <row r="31" spans="1:8">
      <c r="A31" s="64" t="s">
        <v>8</v>
      </c>
      <c r="B31" s="64" t="s">
        <v>18</v>
      </c>
      <c r="C31" s="64" t="s">
        <v>19</v>
      </c>
      <c r="D31" s="64" t="s">
        <v>21</v>
      </c>
      <c r="E31" s="65">
        <v>220711</v>
      </c>
      <c r="F31" s="66">
        <v>329700</v>
      </c>
    </row>
    <row r="32" spans="1:8" ht="15.75" thickBot="1">
      <c r="A32" s="61" t="s">
        <v>8</v>
      </c>
      <c r="B32" s="61" t="s">
        <v>18</v>
      </c>
      <c r="C32" s="61" t="s">
        <v>19</v>
      </c>
      <c r="D32" s="61" t="s">
        <v>25</v>
      </c>
      <c r="E32" s="62">
        <v>25317</v>
      </c>
      <c r="F32" s="63">
        <v>34000</v>
      </c>
    </row>
    <row r="33" spans="1:8" ht="15.75" thickBot="1">
      <c r="A33" s="17" t="s">
        <v>79</v>
      </c>
      <c r="B33" s="18"/>
      <c r="C33" s="18"/>
      <c r="D33" s="18"/>
      <c r="E33" s="19">
        <f>SUM(E31:E32)</f>
        <v>246028</v>
      </c>
      <c r="F33" s="18">
        <f>SUM(F31:F32)</f>
        <v>363700</v>
      </c>
    </row>
    <row r="34" spans="1:8">
      <c r="A34" s="64" t="s">
        <v>17</v>
      </c>
      <c r="B34" s="64" t="s">
        <v>18</v>
      </c>
      <c r="C34" s="64" t="s">
        <v>19</v>
      </c>
      <c r="D34" s="64" t="s">
        <v>22</v>
      </c>
      <c r="E34" s="65">
        <v>304874</v>
      </c>
      <c r="F34" s="66">
        <v>226994</v>
      </c>
    </row>
    <row r="35" spans="1:8">
      <c r="A35" s="59" t="s">
        <v>17</v>
      </c>
      <c r="B35" s="59" t="s">
        <v>18</v>
      </c>
      <c r="C35" s="59" t="s">
        <v>19</v>
      </c>
      <c r="D35" s="59" t="s">
        <v>20</v>
      </c>
      <c r="E35" s="32">
        <v>93854</v>
      </c>
      <c r="F35" s="33">
        <v>60000</v>
      </c>
    </row>
    <row r="36" spans="1:8" ht="15.75" thickBot="1">
      <c r="A36" s="61" t="s">
        <v>17</v>
      </c>
      <c r="B36" s="61" t="s">
        <v>18</v>
      </c>
      <c r="C36" s="61" t="s">
        <v>19</v>
      </c>
      <c r="D36" s="61" t="s">
        <v>21</v>
      </c>
      <c r="E36" s="62">
        <v>391898</v>
      </c>
      <c r="F36" s="63">
        <v>144900</v>
      </c>
    </row>
    <row r="37" spans="1:8" ht="15.75" thickBot="1">
      <c r="A37" s="17" t="s">
        <v>79</v>
      </c>
      <c r="B37" s="18"/>
      <c r="C37" s="18"/>
      <c r="D37" s="18"/>
      <c r="E37" s="19">
        <f>SUM(E34:E36)</f>
        <v>790626</v>
      </c>
      <c r="F37" s="18">
        <f>SUM(F34:F36)</f>
        <v>431894</v>
      </c>
    </row>
    <row r="38" spans="1:8">
      <c r="A38" s="64" t="s">
        <v>6</v>
      </c>
      <c r="B38" s="64" t="s">
        <v>18</v>
      </c>
      <c r="C38" s="64" t="s">
        <v>19</v>
      </c>
      <c r="D38" s="64" t="s">
        <v>22</v>
      </c>
      <c r="E38" s="65">
        <v>44452</v>
      </c>
      <c r="F38" s="66">
        <v>60000</v>
      </c>
      <c r="G38" s="43"/>
      <c r="H38" s="43"/>
    </row>
    <row r="39" spans="1:8">
      <c r="A39" s="59" t="s">
        <v>6</v>
      </c>
      <c r="B39" s="59" t="s">
        <v>32</v>
      </c>
      <c r="C39" s="59" t="s">
        <v>19</v>
      </c>
      <c r="D39" s="59" t="s">
        <v>33</v>
      </c>
      <c r="E39" s="32">
        <v>6000</v>
      </c>
      <c r="F39" s="33">
        <v>6000</v>
      </c>
    </row>
    <row r="40" spans="1:8">
      <c r="A40" s="59" t="s">
        <v>6</v>
      </c>
      <c r="B40" s="59" t="s">
        <v>18</v>
      </c>
      <c r="C40" s="59" t="s">
        <v>19</v>
      </c>
      <c r="D40" s="59" t="s">
        <v>20</v>
      </c>
      <c r="E40" s="32">
        <v>914</v>
      </c>
      <c r="F40" s="33">
        <v>111902</v>
      </c>
    </row>
    <row r="41" spans="1:8">
      <c r="A41" s="59" t="s">
        <v>6</v>
      </c>
      <c r="B41" s="59" t="s">
        <v>18</v>
      </c>
      <c r="C41" s="59" t="s">
        <v>19</v>
      </c>
      <c r="D41" s="59" t="s">
        <v>21</v>
      </c>
      <c r="E41" s="32">
        <v>539000</v>
      </c>
      <c r="F41" s="33">
        <v>529200</v>
      </c>
    </row>
    <row r="42" spans="1:8" ht="15.75" thickBot="1">
      <c r="A42" s="61" t="s">
        <v>6</v>
      </c>
      <c r="B42" s="61" t="s">
        <v>18</v>
      </c>
      <c r="C42" s="61" t="s">
        <v>19</v>
      </c>
      <c r="D42" s="61" t="s">
        <v>25</v>
      </c>
      <c r="E42" s="62">
        <v>307629</v>
      </c>
      <c r="F42" s="63">
        <v>226400</v>
      </c>
    </row>
    <row r="43" spans="1:8" ht="15.75" thickBot="1">
      <c r="A43" s="17" t="s">
        <v>79</v>
      </c>
      <c r="B43" s="18"/>
      <c r="C43" s="18"/>
      <c r="D43" s="18"/>
      <c r="E43" s="19">
        <f>SUM(E38:E42)</f>
        <v>897995</v>
      </c>
      <c r="F43" s="18">
        <f>SUM(F38:F42)</f>
        <v>933502</v>
      </c>
    </row>
    <row r="44" spans="1:8">
      <c r="A44" s="64" t="s">
        <v>10</v>
      </c>
      <c r="B44" s="64" t="s">
        <v>18</v>
      </c>
      <c r="C44" s="64" t="s">
        <v>19</v>
      </c>
      <c r="D44" s="64" t="s">
        <v>22</v>
      </c>
      <c r="E44" s="65">
        <v>248729</v>
      </c>
      <c r="F44" s="66">
        <v>291631</v>
      </c>
    </row>
    <row r="45" spans="1:8">
      <c r="A45" s="59" t="s">
        <v>10</v>
      </c>
      <c r="B45" s="59" t="s">
        <v>18</v>
      </c>
      <c r="C45" s="59" t="s">
        <v>19</v>
      </c>
      <c r="D45" s="59" t="s">
        <v>21</v>
      </c>
      <c r="E45" s="32">
        <v>940500</v>
      </c>
      <c r="F45" s="33">
        <v>1105950</v>
      </c>
    </row>
    <row r="46" spans="1:8">
      <c r="A46" s="59" t="s">
        <v>10</v>
      </c>
      <c r="B46" s="59" t="s">
        <v>18</v>
      </c>
      <c r="C46" s="59" t="s">
        <v>19</v>
      </c>
      <c r="D46" s="59" t="s">
        <v>25</v>
      </c>
      <c r="E46" s="32">
        <v>178365</v>
      </c>
      <c r="F46" s="33">
        <v>90988</v>
      </c>
    </row>
    <row r="47" spans="1:8" ht="15.75" thickBot="1">
      <c r="A47" s="61" t="s">
        <v>10</v>
      </c>
      <c r="B47" s="61" t="s">
        <v>18</v>
      </c>
      <c r="C47" s="61" t="s">
        <v>19</v>
      </c>
      <c r="D47" s="61" t="s">
        <v>26</v>
      </c>
      <c r="E47" s="62">
        <v>42897</v>
      </c>
      <c r="F47" s="63">
        <v>30000</v>
      </c>
    </row>
    <row r="48" spans="1:8" ht="15.75" thickBot="1">
      <c r="A48" s="17" t="s">
        <v>79</v>
      </c>
      <c r="B48" s="18"/>
      <c r="C48" s="18"/>
      <c r="D48" s="18"/>
      <c r="E48" s="19">
        <f>SUM(E44:E47)</f>
        <v>1410491</v>
      </c>
      <c r="F48" s="18">
        <f>SUM(F44:F47)</f>
        <v>1518569</v>
      </c>
    </row>
    <row r="49" spans="1:8">
      <c r="A49" s="64" t="s">
        <v>12</v>
      </c>
      <c r="B49" s="64" t="s">
        <v>18</v>
      </c>
      <c r="C49" s="64" t="s">
        <v>19</v>
      </c>
      <c r="D49" s="64" t="s">
        <v>22</v>
      </c>
      <c r="E49" s="65">
        <v>144396</v>
      </c>
      <c r="F49" s="66">
        <v>4484</v>
      </c>
    </row>
    <row r="50" spans="1:8">
      <c r="A50" s="59" t="s">
        <v>12</v>
      </c>
      <c r="B50" s="59" t="s">
        <v>18</v>
      </c>
      <c r="C50" s="59" t="s">
        <v>19</v>
      </c>
      <c r="D50" s="59" t="s">
        <v>20</v>
      </c>
      <c r="E50" s="32">
        <v>1180901</v>
      </c>
      <c r="F50" s="33">
        <v>551378</v>
      </c>
    </row>
    <row r="51" spans="1:8">
      <c r="A51" s="59" t="s">
        <v>12</v>
      </c>
      <c r="B51" s="59" t="s">
        <v>18</v>
      </c>
      <c r="C51" s="59" t="s">
        <v>19</v>
      </c>
      <c r="D51" s="59" t="s">
        <v>21</v>
      </c>
      <c r="E51" s="32">
        <v>236000</v>
      </c>
      <c r="F51" s="33">
        <v>2811000</v>
      </c>
    </row>
    <row r="52" spans="1:8">
      <c r="A52" s="59" t="s">
        <v>12</v>
      </c>
      <c r="B52" s="59" t="s">
        <v>18</v>
      </c>
      <c r="C52" s="59" t="s">
        <v>19</v>
      </c>
      <c r="D52" s="59" t="s">
        <v>24</v>
      </c>
      <c r="E52" s="32">
        <v>73080</v>
      </c>
      <c r="F52" s="33">
        <v>2586000</v>
      </c>
    </row>
    <row r="53" spans="1:8" ht="15.75" thickBot="1">
      <c r="A53" s="61" t="s">
        <v>12</v>
      </c>
      <c r="B53" s="61" t="s">
        <v>18</v>
      </c>
      <c r="C53" s="61" t="s">
        <v>19</v>
      </c>
      <c r="D53" s="61" t="s">
        <v>25</v>
      </c>
      <c r="E53" s="62">
        <v>39000</v>
      </c>
      <c r="F53" s="63">
        <v>11700</v>
      </c>
    </row>
    <row r="54" spans="1:8" ht="15.75" thickBot="1">
      <c r="A54" s="17" t="s">
        <v>79</v>
      </c>
      <c r="B54" s="18"/>
      <c r="C54" s="18"/>
      <c r="D54" s="18"/>
      <c r="E54" s="19">
        <f>SUM(E49:E53)</f>
        <v>1673377</v>
      </c>
      <c r="F54" s="18">
        <f>SUM(F49:F53)</f>
        <v>5964562</v>
      </c>
    </row>
    <row r="55" spans="1:8">
      <c r="A55" s="64" t="s">
        <v>23</v>
      </c>
      <c r="B55" s="64" t="s">
        <v>18</v>
      </c>
      <c r="C55" s="64" t="s">
        <v>19</v>
      </c>
      <c r="D55" s="64" t="s">
        <v>20</v>
      </c>
      <c r="E55" s="65">
        <v>91870</v>
      </c>
      <c r="F55" s="66">
        <v>39208</v>
      </c>
    </row>
    <row r="56" spans="1:8">
      <c r="A56" s="59" t="s">
        <v>23</v>
      </c>
      <c r="B56" s="59" t="s">
        <v>18</v>
      </c>
      <c r="C56" s="59" t="s">
        <v>19</v>
      </c>
      <c r="D56" s="59" t="s">
        <v>21</v>
      </c>
      <c r="E56" s="32">
        <v>172640</v>
      </c>
      <c r="F56" s="33">
        <v>323400</v>
      </c>
    </row>
    <row r="57" spans="1:8">
      <c r="A57" s="59" t="s">
        <v>23</v>
      </c>
      <c r="B57" s="59" t="s">
        <v>18</v>
      </c>
      <c r="C57" s="59" t="s">
        <v>19</v>
      </c>
      <c r="D57" s="59" t="s">
        <v>24</v>
      </c>
      <c r="E57" s="60">
        <v>24487.888959448424</v>
      </c>
      <c r="F57" s="33">
        <v>76000</v>
      </c>
    </row>
    <row r="58" spans="1:8" ht="15.75" thickBot="1">
      <c r="A58" s="61" t="s">
        <v>23</v>
      </c>
      <c r="B58" s="61" t="s">
        <v>18</v>
      </c>
      <c r="C58" s="61" t="s">
        <v>19</v>
      </c>
      <c r="D58" s="61" t="s">
        <v>25</v>
      </c>
      <c r="E58" s="62">
        <v>50450</v>
      </c>
      <c r="F58" s="63">
        <v>1564</v>
      </c>
    </row>
    <row r="59" spans="1:8" ht="15.75" thickBot="1">
      <c r="A59" s="17" t="s">
        <v>79</v>
      </c>
      <c r="B59" s="18"/>
      <c r="C59" s="18"/>
      <c r="D59" s="18"/>
      <c r="E59" s="19">
        <f>SUM(E55:E58)</f>
        <v>339447.88895944844</v>
      </c>
      <c r="F59" s="18">
        <f>SUM(F55:F58)</f>
        <v>440172</v>
      </c>
    </row>
    <row r="60" spans="1:8">
      <c r="A60" s="64" t="s">
        <v>38</v>
      </c>
      <c r="B60" s="64" t="s">
        <v>18</v>
      </c>
      <c r="C60" s="64" t="s">
        <v>19</v>
      </c>
      <c r="D60" s="64" t="s">
        <v>22</v>
      </c>
      <c r="E60" s="65">
        <v>130705.3203125</v>
      </c>
      <c r="F60" s="66">
        <v>44920</v>
      </c>
      <c r="G60" s="43"/>
      <c r="H60" s="43"/>
    </row>
    <row r="61" spans="1:8">
      <c r="A61" s="59" t="s">
        <v>38</v>
      </c>
      <c r="B61" s="59" t="s">
        <v>18</v>
      </c>
      <c r="C61" s="59" t="s">
        <v>19</v>
      </c>
      <c r="D61" s="59" t="s">
        <v>20</v>
      </c>
      <c r="E61" s="32">
        <v>53820</v>
      </c>
      <c r="F61" s="33">
        <v>26910</v>
      </c>
    </row>
    <row r="62" spans="1:8">
      <c r="A62" s="59" t="s">
        <v>38</v>
      </c>
      <c r="B62" s="59" t="s">
        <v>18</v>
      </c>
      <c r="C62" s="59" t="s">
        <v>19</v>
      </c>
      <c r="D62" s="59" t="s">
        <v>21</v>
      </c>
      <c r="E62" s="32">
        <v>432000</v>
      </c>
      <c r="F62" s="33">
        <v>559650</v>
      </c>
    </row>
    <row r="63" spans="1:8" ht="15.75" thickBot="1">
      <c r="A63" s="61" t="s">
        <v>38</v>
      </c>
      <c r="B63" s="61" t="s">
        <v>18</v>
      </c>
      <c r="C63" s="61" t="s">
        <v>19</v>
      </c>
      <c r="D63" s="61" t="s">
        <v>30</v>
      </c>
      <c r="E63" s="62">
        <v>165620</v>
      </c>
      <c r="F63" s="63">
        <v>195432</v>
      </c>
    </row>
    <row r="64" spans="1:8" ht="15.75" thickBot="1">
      <c r="A64" s="17" t="s">
        <v>79</v>
      </c>
      <c r="B64" s="18"/>
      <c r="C64" s="18"/>
      <c r="D64" s="18"/>
      <c r="E64" s="19">
        <f>SUM(E60:E63)</f>
        <v>782145.3203125</v>
      </c>
      <c r="F64" s="18">
        <f>SUM(F60:F63)</f>
        <v>826912</v>
      </c>
    </row>
    <row r="65" spans="1:8">
      <c r="A65" s="64" t="s">
        <v>1</v>
      </c>
      <c r="B65" s="64" t="s">
        <v>18</v>
      </c>
      <c r="C65" s="64" t="s">
        <v>19</v>
      </c>
      <c r="D65" s="64" t="s">
        <v>20</v>
      </c>
      <c r="E65" s="65">
        <v>144717</v>
      </c>
      <c r="F65" s="66">
        <v>134720</v>
      </c>
    </row>
    <row r="66" spans="1:8">
      <c r="A66" s="59" t="s">
        <v>1</v>
      </c>
      <c r="B66" s="59" t="s">
        <v>18</v>
      </c>
      <c r="C66" s="59" t="s">
        <v>19</v>
      </c>
      <c r="D66" s="59" t="s">
        <v>21</v>
      </c>
      <c r="E66" s="32">
        <v>245000</v>
      </c>
      <c r="F66" s="33">
        <v>333200</v>
      </c>
    </row>
    <row r="67" spans="1:8" ht="15.75" thickBot="1">
      <c r="A67" s="61" t="s">
        <v>1</v>
      </c>
      <c r="B67" s="61" t="s">
        <v>18</v>
      </c>
      <c r="C67" s="61" t="s">
        <v>19</v>
      </c>
      <c r="D67" s="61" t="s">
        <v>30</v>
      </c>
      <c r="E67" s="62">
        <v>82810</v>
      </c>
      <c r="F67" s="63">
        <v>97716</v>
      </c>
    </row>
    <row r="68" spans="1:8" ht="15.75" thickBot="1">
      <c r="A68" s="17" t="s">
        <v>79</v>
      </c>
      <c r="B68" s="18"/>
      <c r="C68" s="18"/>
      <c r="D68" s="18"/>
      <c r="E68" s="19">
        <f>SUM(E65:E67)</f>
        <v>472527</v>
      </c>
      <c r="F68" s="18">
        <f>SUM(F65:F67)</f>
        <v>565636</v>
      </c>
    </row>
    <row r="69" spans="1:8">
      <c r="A69" s="64" t="s">
        <v>5</v>
      </c>
      <c r="B69" s="64" t="s">
        <v>18</v>
      </c>
      <c r="C69" s="64" t="s">
        <v>19</v>
      </c>
      <c r="D69" s="64" t="s">
        <v>11</v>
      </c>
      <c r="E69" s="65">
        <v>51025</v>
      </c>
      <c r="F69" s="66">
        <v>1583</v>
      </c>
    </row>
    <row r="70" spans="1:8">
      <c r="A70" s="59" t="s">
        <v>5</v>
      </c>
      <c r="B70" s="59" t="s">
        <v>18</v>
      </c>
      <c r="C70" s="59" t="s">
        <v>19</v>
      </c>
      <c r="D70" s="59" t="s">
        <v>22</v>
      </c>
      <c r="E70" s="32">
        <v>132576</v>
      </c>
      <c r="F70" s="33">
        <v>27350</v>
      </c>
      <c r="G70" s="43"/>
      <c r="H70" s="43"/>
    </row>
    <row r="71" spans="1:8">
      <c r="A71" s="59" t="s">
        <v>5</v>
      </c>
      <c r="B71" s="59" t="s">
        <v>18</v>
      </c>
      <c r="C71" s="59" t="s">
        <v>19</v>
      </c>
      <c r="D71" s="59" t="s">
        <v>28</v>
      </c>
      <c r="E71" s="32">
        <v>19958</v>
      </c>
      <c r="F71" s="33">
        <v>8210</v>
      </c>
    </row>
    <row r="72" spans="1:8">
      <c r="A72" s="59" t="s">
        <v>5</v>
      </c>
      <c r="B72" s="59" t="s">
        <v>18</v>
      </c>
      <c r="C72" s="59" t="s">
        <v>19</v>
      </c>
      <c r="D72" s="59" t="s">
        <v>31</v>
      </c>
      <c r="E72" s="32">
        <v>20999</v>
      </c>
      <c r="F72" s="33">
        <v>49383</v>
      </c>
    </row>
    <row r="73" spans="1:8">
      <c r="A73" s="59" t="s">
        <v>5</v>
      </c>
      <c r="B73" s="59" t="s">
        <v>18</v>
      </c>
      <c r="C73" s="59" t="s">
        <v>19</v>
      </c>
      <c r="D73" s="59" t="s">
        <v>20</v>
      </c>
      <c r="E73" s="32">
        <v>25835</v>
      </c>
      <c r="F73" s="33">
        <v>33656</v>
      </c>
    </row>
    <row r="74" spans="1:8">
      <c r="A74" s="59" t="s">
        <v>5</v>
      </c>
      <c r="B74" s="59" t="s">
        <v>18</v>
      </c>
      <c r="C74" s="59" t="s">
        <v>19</v>
      </c>
      <c r="D74" s="59" t="s">
        <v>37</v>
      </c>
      <c r="E74" s="32">
        <v>29100</v>
      </c>
      <c r="F74" s="33">
        <v>23862</v>
      </c>
    </row>
    <row r="75" spans="1:8">
      <c r="A75" s="59" t="s">
        <v>5</v>
      </c>
      <c r="B75" s="59" t="s">
        <v>18</v>
      </c>
      <c r="C75" s="59" t="s">
        <v>19</v>
      </c>
      <c r="D75" s="59" t="s">
        <v>21</v>
      </c>
      <c r="E75" s="32">
        <v>217000</v>
      </c>
      <c r="F75" s="33">
        <v>270900</v>
      </c>
      <c r="G75" s="57"/>
    </row>
    <row r="76" spans="1:8" ht="15.75" thickBot="1">
      <c r="A76" s="61" t="s">
        <v>5</v>
      </c>
      <c r="B76" s="61" t="s">
        <v>18</v>
      </c>
      <c r="C76" s="61" t="s">
        <v>19</v>
      </c>
      <c r="D76" s="61" t="s">
        <v>25</v>
      </c>
      <c r="E76" s="62">
        <v>131432</v>
      </c>
      <c r="F76" s="63">
        <v>104157</v>
      </c>
    </row>
    <row r="77" spans="1:8" ht="15.75" thickBot="1">
      <c r="A77" s="17" t="s">
        <v>79</v>
      </c>
      <c r="B77" s="18"/>
      <c r="C77" s="18"/>
      <c r="D77" s="18"/>
      <c r="E77" s="19">
        <f>SUM(E69:E76)</f>
        <v>627925</v>
      </c>
      <c r="F77" s="18">
        <f>SUM(F69:F76)</f>
        <v>519101</v>
      </c>
    </row>
    <row r="78" spans="1:8">
      <c r="A78" s="64" t="s">
        <v>16</v>
      </c>
      <c r="B78" s="64" t="s">
        <v>18</v>
      </c>
      <c r="C78" s="64" t="s">
        <v>19</v>
      </c>
      <c r="D78" s="64" t="s">
        <v>11</v>
      </c>
      <c r="E78" s="65">
        <v>25000</v>
      </c>
      <c r="F78" s="66">
        <v>775</v>
      </c>
    </row>
    <row r="79" spans="1:8">
      <c r="A79" s="59" t="s">
        <v>16</v>
      </c>
      <c r="B79" s="59" t="s">
        <v>18</v>
      </c>
      <c r="C79" s="59" t="s">
        <v>19</v>
      </c>
      <c r="D79" s="59" t="s">
        <v>22</v>
      </c>
      <c r="E79" s="32">
        <v>179285.2890625</v>
      </c>
      <c r="F79" s="33">
        <v>58387.5</v>
      </c>
    </row>
    <row r="80" spans="1:8">
      <c r="A80" s="59" t="s">
        <v>16</v>
      </c>
      <c r="B80" s="59" t="s">
        <v>18</v>
      </c>
      <c r="C80" s="59" t="s">
        <v>19</v>
      </c>
      <c r="D80" s="59" t="s">
        <v>20</v>
      </c>
      <c r="E80" s="32">
        <v>253</v>
      </c>
      <c r="F80" s="33">
        <v>8060</v>
      </c>
    </row>
    <row r="81" spans="1:8">
      <c r="A81" s="59" t="s">
        <v>16</v>
      </c>
      <c r="B81" s="59" t="s">
        <v>18</v>
      </c>
      <c r="C81" s="59" t="s">
        <v>19</v>
      </c>
      <c r="D81" s="59" t="s">
        <v>21</v>
      </c>
      <c r="E81" s="32">
        <v>195796</v>
      </c>
      <c r="F81" s="33">
        <v>246230</v>
      </c>
      <c r="G81" s="43"/>
      <c r="H81" s="43"/>
    </row>
    <row r="82" spans="1:8">
      <c r="A82" s="59" t="s">
        <v>16</v>
      </c>
      <c r="B82" s="59" t="s">
        <v>18</v>
      </c>
      <c r="C82" s="59" t="s">
        <v>19</v>
      </c>
      <c r="D82" s="59" t="s">
        <v>25</v>
      </c>
      <c r="E82" s="32">
        <v>50694</v>
      </c>
      <c r="F82" s="33">
        <v>41806</v>
      </c>
    </row>
    <row r="83" spans="1:8" ht="15.75" thickBot="1">
      <c r="A83" s="61" t="s">
        <v>16</v>
      </c>
      <c r="B83" s="61" t="s">
        <v>18</v>
      </c>
      <c r="C83" s="61" t="s">
        <v>19</v>
      </c>
      <c r="D83" s="61" t="s">
        <v>26</v>
      </c>
      <c r="E83" s="62">
        <v>95989</v>
      </c>
      <c r="F83" s="63">
        <v>134666</v>
      </c>
    </row>
    <row r="84" spans="1:8" ht="15.75" thickBot="1">
      <c r="A84" s="17" t="s">
        <v>79</v>
      </c>
      <c r="B84" s="18"/>
      <c r="C84" s="18"/>
      <c r="D84" s="18"/>
      <c r="E84" s="19">
        <f>SUM(E78:E83)</f>
        <v>547017.2890625</v>
      </c>
      <c r="F84" s="18">
        <f>SUM(F78:F83)</f>
        <v>489924.5</v>
      </c>
    </row>
    <row r="85" spans="1:8" ht="16.5" thickBot="1">
      <c r="A85" s="67" t="s">
        <v>78</v>
      </c>
      <c r="B85" s="67"/>
      <c r="C85" s="67"/>
      <c r="D85" s="67"/>
      <c r="E85" s="67">
        <f>SUM(E84,E77,E68,E64,E59,E54,E48,E43,E37,E33,E30,E22)</f>
        <v>9059800.4983344488</v>
      </c>
      <c r="F85" s="68">
        <f>SUM(F84,F77,F68,F64,F59,F54,F48,F43,F37,F33,F30,F22)</f>
        <v>13209352.5</v>
      </c>
    </row>
  </sheetData>
  <sortState ref="A2:G67">
    <sortCondition ref="D2:D67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2"/>
  <sheetViews>
    <sheetView topLeftCell="A2" workbookViewId="0">
      <selection activeCell="G49" sqref="G49"/>
    </sheetView>
  </sheetViews>
  <sheetFormatPr baseColWidth="10" defaultColWidth="31.85546875" defaultRowHeight="15"/>
  <cols>
    <col min="1" max="1" width="11.42578125" bestFit="1" customWidth="1"/>
    <col min="2" max="2" width="11.140625" bestFit="1" customWidth="1"/>
    <col min="3" max="3" width="12" bestFit="1" customWidth="1"/>
    <col min="4" max="4" width="17.140625" bestFit="1" customWidth="1"/>
    <col min="5" max="5" width="19.85546875" style="2" bestFit="1" customWidth="1"/>
    <col min="6" max="6" width="17.8554687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91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>
      <c r="A12" s="50" t="s">
        <v>15</v>
      </c>
      <c r="B12" s="50" t="s">
        <v>18</v>
      </c>
      <c r="C12" s="50" t="s">
        <v>39</v>
      </c>
      <c r="D12" s="50" t="s">
        <v>7</v>
      </c>
      <c r="E12" s="29">
        <v>4851</v>
      </c>
      <c r="F12" s="30">
        <v>8008</v>
      </c>
    </row>
    <row r="13" spans="1:6">
      <c r="A13" s="51" t="s">
        <v>15</v>
      </c>
      <c r="B13" s="51" t="s">
        <v>18</v>
      </c>
      <c r="C13" s="51" t="s">
        <v>39</v>
      </c>
      <c r="D13" s="51" t="s">
        <v>33</v>
      </c>
      <c r="E13" s="32">
        <v>12034</v>
      </c>
      <c r="F13" s="33">
        <v>2660</v>
      </c>
    </row>
    <row r="14" spans="1:6" ht="15.75" thickBot="1">
      <c r="A14" s="51" t="s">
        <v>15</v>
      </c>
      <c r="B14" s="51" t="s">
        <v>18</v>
      </c>
      <c r="C14" s="51" t="s">
        <v>39</v>
      </c>
      <c r="D14" s="51" t="s">
        <v>40</v>
      </c>
      <c r="E14" s="32">
        <v>4851</v>
      </c>
      <c r="F14" s="33">
        <v>21039</v>
      </c>
    </row>
    <row r="15" spans="1:6" ht="15.75" thickBot="1">
      <c r="A15" s="17" t="s">
        <v>79</v>
      </c>
      <c r="B15" s="18"/>
      <c r="C15" s="18"/>
      <c r="D15" s="18"/>
      <c r="E15" s="19">
        <f>SUM(E12:E14)</f>
        <v>21736</v>
      </c>
      <c r="F15" s="18">
        <f>SUM(F12:F14)</f>
        <v>31707</v>
      </c>
    </row>
    <row r="16" spans="1:6" ht="15.75" thickBot="1">
      <c r="A16" s="51" t="s">
        <v>14</v>
      </c>
      <c r="B16" s="51" t="s">
        <v>18</v>
      </c>
      <c r="C16" s="51" t="s">
        <v>39</v>
      </c>
      <c r="D16" s="51" t="s">
        <v>33</v>
      </c>
      <c r="E16" s="32">
        <v>6466</v>
      </c>
      <c r="F16" s="33">
        <v>6928</v>
      </c>
    </row>
    <row r="17" spans="1:6" ht="15.75" thickBot="1">
      <c r="A17" s="17" t="s">
        <v>79</v>
      </c>
      <c r="B17" s="18"/>
      <c r="C17" s="18"/>
      <c r="D17" s="18"/>
      <c r="E17" s="19">
        <f>SUM(E16)</f>
        <v>6466</v>
      </c>
      <c r="F17" s="18">
        <f>SUM(F16)</f>
        <v>6928</v>
      </c>
    </row>
    <row r="18" spans="1:6">
      <c r="A18" s="51" t="s">
        <v>17</v>
      </c>
      <c r="B18" s="51" t="s">
        <v>18</v>
      </c>
      <c r="C18" s="51" t="s">
        <v>39</v>
      </c>
      <c r="D18" s="51" t="s">
        <v>33</v>
      </c>
      <c r="E18" s="32">
        <v>86831</v>
      </c>
      <c r="F18" s="33">
        <v>162329</v>
      </c>
    </row>
    <row r="19" spans="1:6" ht="15.75" thickBot="1">
      <c r="A19" s="51" t="s">
        <v>17</v>
      </c>
      <c r="B19" s="51" t="s">
        <v>18</v>
      </c>
      <c r="C19" s="51" t="s">
        <v>39</v>
      </c>
      <c r="D19" s="51" t="s">
        <v>40</v>
      </c>
      <c r="E19" s="32">
        <v>25102</v>
      </c>
      <c r="F19" s="33">
        <v>30670</v>
      </c>
    </row>
    <row r="20" spans="1:6" ht="15.75" thickBot="1">
      <c r="A20" s="17" t="s">
        <v>79</v>
      </c>
      <c r="B20" s="18"/>
      <c r="C20" s="18"/>
      <c r="D20" s="18"/>
      <c r="E20" s="19">
        <f>SUM(E18:E19)</f>
        <v>111933</v>
      </c>
      <c r="F20" s="18">
        <f>SUM(F18:F19)</f>
        <v>192999</v>
      </c>
    </row>
    <row r="21" spans="1:6">
      <c r="A21" s="51" t="s">
        <v>6</v>
      </c>
      <c r="B21" s="51" t="s">
        <v>18</v>
      </c>
      <c r="C21" s="51" t="s">
        <v>39</v>
      </c>
      <c r="D21" s="51" t="s">
        <v>7</v>
      </c>
      <c r="E21" s="32">
        <v>6881</v>
      </c>
      <c r="F21" s="33">
        <v>7128</v>
      </c>
    </row>
    <row r="22" spans="1:6">
      <c r="A22" s="51" t="s">
        <v>6</v>
      </c>
      <c r="B22" s="51" t="s">
        <v>18</v>
      </c>
      <c r="C22" s="51" t="s">
        <v>39</v>
      </c>
      <c r="D22" s="51" t="s">
        <v>13</v>
      </c>
      <c r="E22" s="32">
        <v>3981</v>
      </c>
      <c r="F22" s="33">
        <v>2358</v>
      </c>
    </row>
    <row r="23" spans="1:6">
      <c r="A23" s="51" t="s">
        <v>6</v>
      </c>
      <c r="B23" s="51" t="s">
        <v>18</v>
      </c>
      <c r="C23" s="51" t="s">
        <v>39</v>
      </c>
      <c r="D23" s="51" t="s">
        <v>46</v>
      </c>
      <c r="E23" s="32">
        <v>14770</v>
      </c>
      <c r="F23" s="33">
        <v>15384</v>
      </c>
    </row>
    <row r="24" spans="1:6">
      <c r="A24" s="51" t="s">
        <v>6</v>
      </c>
      <c r="B24" s="51" t="s">
        <v>18</v>
      </c>
      <c r="C24" s="51" t="s">
        <v>39</v>
      </c>
      <c r="D24" s="51" t="s">
        <v>47</v>
      </c>
      <c r="E24" s="32">
        <v>376</v>
      </c>
      <c r="F24" s="33">
        <v>460</v>
      </c>
    </row>
    <row r="25" spans="1:6">
      <c r="A25" s="51" t="s">
        <v>6</v>
      </c>
      <c r="B25" s="51" t="s">
        <v>18</v>
      </c>
      <c r="C25" s="51" t="s">
        <v>39</v>
      </c>
      <c r="D25" s="51" t="s">
        <v>48</v>
      </c>
      <c r="E25" s="32">
        <v>3908</v>
      </c>
      <c r="F25" s="33">
        <v>3264</v>
      </c>
    </row>
    <row r="26" spans="1:6">
      <c r="A26" s="51" t="s">
        <v>6</v>
      </c>
      <c r="B26" s="51" t="s">
        <v>18</v>
      </c>
      <c r="C26" s="51" t="s">
        <v>39</v>
      </c>
      <c r="D26" s="51" t="s">
        <v>33</v>
      </c>
      <c r="E26" s="32">
        <v>62645</v>
      </c>
      <c r="F26" s="33">
        <v>584028</v>
      </c>
    </row>
    <row r="27" spans="1:6" ht="15.75" thickBot="1">
      <c r="A27" s="51" t="s">
        <v>6</v>
      </c>
      <c r="B27" s="51" t="s">
        <v>18</v>
      </c>
      <c r="C27" s="51" t="s">
        <v>39</v>
      </c>
      <c r="D27" s="51" t="s">
        <v>40</v>
      </c>
      <c r="E27" s="32">
        <v>8041</v>
      </c>
      <c r="F27" s="33">
        <v>8343</v>
      </c>
    </row>
    <row r="28" spans="1:6" ht="15.75" thickBot="1">
      <c r="A28" s="17" t="s">
        <v>79</v>
      </c>
      <c r="B28" s="18"/>
      <c r="C28" s="18"/>
      <c r="D28" s="18"/>
      <c r="E28" s="19">
        <f>SUM(E21:E27)</f>
        <v>100602</v>
      </c>
      <c r="F28" s="18">
        <f>SUM(F21:F27)</f>
        <v>620965</v>
      </c>
    </row>
    <row r="29" spans="1:6">
      <c r="A29" s="51" t="s">
        <v>10</v>
      </c>
      <c r="B29" s="51" t="s">
        <v>18</v>
      </c>
      <c r="C29" s="51" t="s">
        <v>39</v>
      </c>
      <c r="D29" s="51" t="s">
        <v>7</v>
      </c>
      <c r="E29" s="32">
        <v>4876</v>
      </c>
      <c r="F29" s="33">
        <v>34740</v>
      </c>
    </row>
    <row r="30" spans="1:6">
      <c r="A30" s="51" t="s">
        <v>10</v>
      </c>
      <c r="B30" s="51" t="s">
        <v>18</v>
      </c>
      <c r="C30" s="51" t="s">
        <v>39</v>
      </c>
      <c r="D30" s="51" t="s">
        <v>33</v>
      </c>
      <c r="E30" s="32">
        <v>25632</v>
      </c>
      <c r="F30" s="33">
        <v>516681</v>
      </c>
    </row>
    <row r="31" spans="1:6" ht="15.75" thickBot="1">
      <c r="A31" s="51" t="s">
        <v>10</v>
      </c>
      <c r="B31" s="51" t="s">
        <v>18</v>
      </c>
      <c r="C31" s="51" t="s">
        <v>39</v>
      </c>
      <c r="D31" s="51" t="s">
        <v>40</v>
      </c>
      <c r="E31" s="32">
        <v>43000</v>
      </c>
      <c r="F31" s="33">
        <v>227221</v>
      </c>
    </row>
    <row r="32" spans="1:6" ht="15.75" thickBot="1">
      <c r="A32" s="17" t="s">
        <v>79</v>
      </c>
      <c r="B32" s="18"/>
      <c r="C32" s="18"/>
      <c r="D32" s="18"/>
      <c r="E32" s="19">
        <f>SUM(E29:E31)</f>
        <v>73508</v>
      </c>
      <c r="F32" s="18">
        <f>SUM(F29:F31)</f>
        <v>778642</v>
      </c>
    </row>
    <row r="33" spans="1:6">
      <c r="A33" s="51" t="s">
        <v>12</v>
      </c>
      <c r="B33" s="51" t="s">
        <v>18</v>
      </c>
      <c r="C33" s="51" t="s">
        <v>39</v>
      </c>
      <c r="D33" s="51" t="s">
        <v>7</v>
      </c>
      <c r="E33" s="32">
        <v>11938</v>
      </c>
      <c r="F33" s="33">
        <v>73596</v>
      </c>
    </row>
    <row r="34" spans="1:6">
      <c r="A34" s="51" t="s">
        <v>12</v>
      </c>
      <c r="B34" s="51" t="s">
        <v>18</v>
      </c>
      <c r="C34" s="51" t="s">
        <v>39</v>
      </c>
      <c r="D34" s="51" t="s">
        <v>45</v>
      </c>
      <c r="E34" s="32">
        <v>452</v>
      </c>
      <c r="F34" s="33">
        <v>514</v>
      </c>
    </row>
    <row r="35" spans="1:6">
      <c r="A35" s="51" t="s">
        <v>12</v>
      </c>
      <c r="B35" s="51" t="s">
        <v>18</v>
      </c>
      <c r="C35" s="51" t="s">
        <v>39</v>
      </c>
      <c r="D35" s="51" t="s">
        <v>46</v>
      </c>
      <c r="E35" s="32">
        <v>8830</v>
      </c>
      <c r="F35" s="33">
        <v>9434</v>
      </c>
    </row>
    <row r="36" spans="1:6" ht="15.75" thickBot="1">
      <c r="A36" s="51" t="s">
        <v>12</v>
      </c>
      <c r="B36" s="51" t="s">
        <v>18</v>
      </c>
      <c r="C36" s="51" t="s">
        <v>39</v>
      </c>
      <c r="D36" s="51" t="s">
        <v>33</v>
      </c>
      <c r="E36" s="32">
        <v>23146</v>
      </c>
      <c r="F36" s="33">
        <v>13126</v>
      </c>
    </row>
    <row r="37" spans="1:6" ht="15.75" thickBot="1">
      <c r="A37" s="17" t="s">
        <v>79</v>
      </c>
      <c r="B37" s="18"/>
      <c r="C37" s="18"/>
      <c r="D37" s="18"/>
      <c r="E37" s="19">
        <f>SUM(E33:E36)</f>
        <v>44366</v>
      </c>
      <c r="F37" s="18">
        <f>SUM(F33:F36)</f>
        <v>96670</v>
      </c>
    </row>
    <row r="38" spans="1:6">
      <c r="A38" s="51" t="s">
        <v>23</v>
      </c>
      <c r="B38" s="51" t="s">
        <v>18</v>
      </c>
      <c r="C38" s="51" t="s">
        <v>39</v>
      </c>
      <c r="D38" s="51" t="s">
        <v>7</v>
      </c>
      <c r="E38" s="32">
        <v>10492</v>
      </c>
      <c r="F38" s="33">
        <v>34366</v>
      </c>
    </row>
    <row r="39" spans="1:6">
      <c r="A39" s="51" t="s">
        <v>23</v>
      </c>
      <c r="B39" s="51" t="s">
        <v>18</v>
      </c>
      <c r="C39" s="51" t="s">
        <v>39</v>
      </c>
      <c r="D39" s="51" t="s">
        <v>41</v>
      </c>
      <c r="E39" s="32">
        <v>11088</v>
      </c>
      <c r="F39" s="33">
        <v>15220</v>
      </c>
    </row>
    <row r="40" spans="1:6">
      <c r="A40" s="51" t="s">
        <v>23</v>
      </c>
      <c r="B40" s="51" t="s">
        <v>18</v>
      </c>
      <c r="C40" s="51" t="s">
        <v>39</v>
      </c>
      <c r="D40" s="51" t="s">
        <v>33</v>
      </c>
      <c r="E40" s="32">
        <v>15542</v>
      </c>
      <c r="F40" s="33">
        <v>108336</v>
      </c>
    </row>
    <row r="41" spans="1:6" ht="15.75" thickBot="1">
      <c r="A41" s="51" t="s">
        <v>23</v>
      </c>
      <c r="B41" s="51" t="s">
        <v>18</v>
      </c>
      <c r="C41" s="51" t="s">
        <v>39</v>
      </c>
      <c r="D41" s="51" t="s">
        <v>40</v>
      </c>
      <c r="E41" s="32">
        <v>19414</v>
      </c>
      <c r="F41" s="33">
        <v>100628</v>
      </c>
    </row>
    <row r="42" spans="1:6" ht="15.75" thickBot="1">
      <c r="A42" s="17" t="s">
        <v>79</v>
      </c>
      <c r="B42" s="18"/>
      <c r="C42" s="18"/>
      <c r="D42" s="18"/>
      <c r="E42" s="19">
        <f>SUM(E38:E41)</f>
        <v>56536</v>
      </c>
      <c r="F42" s="18">
        <f>SUM(F38:F41)</f>
        <v>258550</v>
      </c>
    </row>
    <row r="43" spans="1:6">
      <c r="A43" s="51" t="s">
        <v>38</v>
      </c>
      <c r="B43" s="51" t="s">
        <v>18</v>
      </c>
      <c r="C43" s="51" t="s">
        <v>39</v>
      </c>
      <c r="D43" s="51" t="s">
        <v>7</v>
      </c>
      <c r="E43" s="32">
        <v>4851</v>
      </c>
      <c r="F43" s="33">
        <v>37037</v>
      </c>
    </row>
    <row r="44" spans="1:6">
      <c r="A44" s="51" t="s">
        <v>38</v>
      </c>
      <c r="B44" s="51" t="s">
        <v>18</v>
      </c>
      <c r="C44" s="51" t="s">
        <v>39</v>
      </c>
      <c r="D44" s="51" t="s">
        <v>13</v>
      </c>
      <c r="E44" s="32">
        <v>4782</v>
      </c>
      <c r="F44" s="33">
        <v>68160</v>
      </c>
    </row>
    <row r="45" spans="1:6" ht="15.75" thickBot="1">
      <c r="A45" s="51" t="s">
        <v>38</v>
      </c>
      <c r="B45" s="51" t="s">
        <v>18</v>
      </c>
      <c r="C45" s="51" t="s">
        <v>39</v>
      </c>
      <c r="D45" s="51" t="s">
        <v>44</v>
      </c>
      <c r="E45" s="32">
        <v>3622</v>
      </c>
      <c r="F45" s="33">
        <v>25018</v>
      </c>
    </row>
    <row r="46" spans="1:6" ht="15.75" thickBot="1">
      <c r="A46" s="17" t="s">
        <v>79</v>
      </c>
      <c r="B46" s="18"/>
      <c r="C46" s="18"/>
      <c r="D46" s="18"/>
      <c r="E46" s="19">
        <f>SUM(E43:E45)</f>
        <v>13255</v>
      </c>
      <c r="F46" s="18">
        <f>SUM(F43:F45)</f>
        <v>130215</v>
      </c>
    </row>
    <row r="47" spans="1:6">
      <c r="A47" s="51" t="s">
        <v>1</v>
      </c>
      <c r="B47" s="51" t="s">
        <v>18</v>
      </c>
      <c r="C47" s="51" t="s">
        <v>39</v>
      </c>
      <c r="D47" s="51" t="s">
        <v>51</v>
      </c>
      <c r="E47" s="32">
        <v>10336</v>
      </c>
      <c r="F47" s="33">
        <v>12644</v>
      </c>
    </row>
    <row r="48" spans="1:6" ht="15.75" thickBot="1">
      <c r="A48" s="51" t="s">
        <v>1</v>
      </c>
      <c r="B48" s="51" t="s">
        <v>18</v>
      </c>
      <c r="C48" s="51" t="s">
        <v>39</v>
      </c>
      <c r="D48" s="51" t="s">
        <v>40</v>
      </c>
      <c r="E48" s="32">
        <v>40950</v>
      </c>
      <c r="F48" s="33">
        <v>97273</v>
      </c>
    </row>
    <row r="49" spans="1:8" ht="15.75" thickBot="1">
      <c r="A49" s="17" t="s">
        <v>79</v>
      </c>
      <c r="B49" s="18"/>
      <c r="C49" s="18"/>
      <c r="D49" s="18"/>
      <c r="E49" s="19">
        <f>SUM(E47:E48)</f>
        <v>51286</v>
      </c>
      <c r="F49" s="18">
        <f>SUM(F47:F48)</f>
        <v>109917</v>
      </c>
    </row>
    <row r="50" spans="1:8">
      <c r="A50" s="51" t="s">
        <v>5</v>
      </c>
      <c r="B50" s="51" t="s">
        <v>18</v>
      </c>
      <c r="C50" s="51" t="s">
        <v>39</v>
      </c>
      <c r="D50" s="51" t="s">
        <v>49</v>
      </c>
      <c r="E50" s="32">
        <v>862</v>
      </c>
      <c r="F50" s="33">
        <v>1025</v>
      </c>
    </row>
    <row r="51" spans="1:8">
      <c r="A51" s="51" t="s">
        <v>5</v>
      </c>
      <c r="B51" s="51" t="s">
        <v>18</v>
      </c>
      <c r="C51" s="51" t="s">
        <v>39</v>
      </c>
      <c r="D51" s="51" t="s">
        <v>13</v>
      </c>
      <c r="E51" s="32">
        <v>946</v>
      </c>
      <c r="F51" s="33">
        <v>2971</v>
      </c>
    </row>
    <row r="52" spans="1:8">
      <c r="A52" s="51" t="s">
        <v>5</v>
      </c>
      <c r="B52" s="51" t="s">
        <v>18</v>
      </c>
      <c r="C52" s="51" t="s">
        <v>39</v>
      </c>
      <c r="D52" s="51" t="s">
        <v>46</v>
      </c>
      <c r="E52" s="32">
        <v>1819</v>
      </c>
      <c r="F52" s="33">
        <v>7735</v>
      </c>
    </row>
    <row r="53" spans="1:8">
      <c r="A53" s="51" t="s">
        <v>5</v>
      </c>
      <c r="B53" s="51" t="s">
        <v>18</v>
      </c>
      <c r="C53" s="51" t="s">
        <v>39</v>
      </c>
      <c r="D53" s="51" t="s">
        <v>33</v>
      </c>
      <c r="E53" s="32">
        <v>35915.6396484375</v>
      </c>
      <c r="F53" s="33">
        <v>338521.2001953125</v>
      </c>
      <c r="G53" s="45"/>
      <c r="H53" s="45"/>
    </row>
    <row r="54" spans="1:8">
      <c r="A54" s="51" t="s">
        <v>5</v>
      </c>
      <c r="B54" s="51" t="s">
        <v>18</v>
      </c>
      <c r="C54" s="51" t="s">
        <v>39</v>
      </c>
      <c r="D54" s="51" t="s">
        <v>50</v>
      </c>
      <c r="E54" s="32">
        <v>3720</v>
      </c>
      <c r="F54" s="33">
        <v>4001</v>
      </c>
    </row>
    <row r="55" spans="1:8">
      <c r="A55" s="52" t="s">
        <v>5</v>
      </c>
      <c r="B55" s="52" t="s">
        <v>18</v>
      </c>
      <c r="C55" s="52" t="s">
        <v>39</v>
      </c>
      <c r="D55" s="52" t="s">
        <v>9</v>
      </c>
      <c r="E55" s="53">
        <v>15793.51953125</v>
      </c>
      <c r="F55" s="54">
        <v>315831.90625</v>
      </c>
    </row>
    <row r="56" spans="1:8" ht="15.75" thickBot="1">
      <c r="A56" s="51" t="s">
        <v>5</v>
      </c>
      <c r="B56" s="51" t="s">
        <v>18</v>
      </c>
      <c r="C56" s="51" t="s">
        <v>39</v>
      </c>
      <c r="D56" s="51" t="s">
        <v>40</v>
      </c>
      <c r="E56" s="32">
        <v>4830</v>
      </c>
      <c r="F56" s="33">
        <v>31679</v>
      </c>
    </row>
    <row r="57" spans="1:8" ht="15.75" thickBot="1">
      <c r="A57" s="17" t="s">
        <v>79</v>
      </c>
      <c r="B57" s="18"/>
      <c r="C57" s="18"/>
      <c r="D57" s="18"/>
      <c r="E57" s="19">
        <f>SUM(E50:E56)</f>
        <v>63886.1591796875</v>
      </c>
      <c r="F57" s="18">
        <f>SUM(F50:F56)</f>
        <v>701764.1064453125</v>
      </c>
    </row>
    <row r="58" spans="1:8">
      <c r="A58" s="51" t="s">
        <v>16</v>
      </c>
      <c r="B58" s="51" t="s">
        <v>18</v>
      </c>
      <c r="C58" s="51" t="s">
        <v>39</v>
      </c>
      <c r="D58" s="51" t="s">
        <v>43</v>
      </c>
      <c r="E58" s="32">
        <v>522</v>
      </c>
      <c r="F58" s="33">
        <v>972</v>
      </c>
    </row>
    <row r="59" spans="1:8">
      <c r="A59" s="51" t="s">
        <v>16</v>
      </c>
      <c r="B59" s="51" t="s">
        <v>18</v>
      </c>
      <c r="C59" s="51" t="s">
        <v>39</v>
      </c>
      <c r="D59" s="51" t="s">
        <v>44</v>
      </c>
      <c r="E59" s="32">
        <v>904</v>
      </c>
      <c r="F59" s="33">
        <v>1080</v>
      </c>
    </row>
    <row r="60" spans="1:8" ht="15.75" thickBot="1">
      <c r="A60" s="51" t="s">
        <v>16</v>
      </c>
      <c r="B60" s="51" t="s">
        <v>18</v>
      </c>
      <c r="C60" s="51" t="s">
        <v>39</v>
      </c>
      <c r="D60" s="51" t="s">
        <v>42</v>
      </c>
      <c r="E60" s="32">
        <v>2011</v>
      </c>
      <c r="F60" s="33">
        <v>1780</v>
      </c>
    </row>
    <row r="61" spans="1:8" ht="15.75" thickBot="1">
      <c r="A61" s="17" t="s">
        <v>79</v>
      </c>
      <c r="B61" s="18"/>
      <c r="C61" s="18"/>
      <c r="D61" s="18"/>
      <c r="E61" s="19">
        <f>SUM(E58:E60)</f>
        <v>3437</v>
      </c>
      <c r="F61" s="18">
        <f>SUM(F58:F60)</f>
        <v>3832</v>
      </c>
    </row>
    <row r="62" spans="1:8" ht="16.5" thickBot="1">
      <c r="A62" s="26" t="s">
        <v>78</v>
      </c>
      <c r="B62" s="26"/>
      <c r="C62" s="26"/>
      <c r="D62" s="26"/>
      <c r="E62" s="26">
        <f>SUM(E61,E57,E49,E46,E42,E37,E32,E28,E20,E17,E15)</f>
        <v>547011.1591796875</v>
      </c>
      <c r="F62" s="27">
        <f>SUM(F61,F57,F49,F46,F42,F37,F32,F28,F20,F17,F15)</f>
        <v>2932189.1064453125</v>
      </c>
    </row>
  </sheetData>
  <sortState ref="A2:G39">
    <sortCondition ref="D2:D39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40" workbookViewId="0">
      <selection activeCell="F59" sqref="F59"/>
    </sheetView>
  </sheetViews>
  <sheetFormatPr baseColWidth="10" defaultColWidth="19.140625" defaultRowHeight="15"/>
  <cols>
    <col min="1" max="1" width="11.42578125" bestFit="1" customWidth="1"/>
    <col min="2" max="2" width="11.140625" bestFit="1" customWidth="1"/>
    <col min="3" max="3" width="9" bestFit="1" customWidth="1"/>
    <col min="4" max="4" width="17.140625" bestFit="1" customWidth="1"/>
    <col min="5" max="5" width="19.85546875" style="2" bestFit="1" customWidth="1"/>
    <col min="6" max="6" width="17.8554687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94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>
      <c r="A12" s="46" t="s">
        <v>15</v>
      </c>
      <c r="B12" s="46" t="s">
        <v>18</v>
      </c>
      <c r="C12" s="46" t="s">
        <v>52</v>
      </c>
      <c r="D12" s="46" t="s">
        <v>4</v>
      </c>
      <c r="E12" s="29">
        <v>34172</v>
      </c>
      <c r="F12" s="30">
        <v>269558</v>
      </c>
    </row>
    <row r="13" spans="1:6">
      <c r="A13" s="47" t="s">
        <v>15</v>
      </c>
      <c r="B13" s="47" t="s">
        <v>18</v>
      </c>
      <c r="C13" s="47" t="s">
        <v>53</v>
      </c>
      <c r="D13" s="47" t="s">
        <v>4</v>
      </c>
      <c r="E13" s="32">
        <v>15091</v>
      </c>
      <c r="F13" s="33">
        <v>21273</v>
      </c>
    </row>
    <row r="14" spans="1:6">
      <c r="A14" s="47" t="s">
        <v>15</v>
      </c>
      <c r="B14" s="47" t="s">
        <v>18</v>
      </c>
      <c r="C14" s="47" t="s">
        <v>53</v>
      </c>
      <c r="D14" s="47" t="s">
        <v>33</v>
      </c>
      <c r="E14" s="32">
        <v>86034</v>
      </c>
      <c r="F14" s="33">
        <v>43361</v>
      </c>
    </row>
    <row r="15" spans="1:6" ht="15.75" thickBot="1">
      <c r="A15" s="47" t="s">
        <v>15</v>
      </c>
      <c r="B15" s="47" t="s">
        <v>18</v>
      </c>
      <c r="C15" s="47" t="s">
        <v>53</v>
      </c>
      <c r="D15" s="47" t="s">
        <v>40</v>
      </c>
      <c r="E15" s="32">
        <v>3350</v>
      </c>
      <c r="F15" s="33">
        <v>48000</v>
      </c>
    </row>
    <row r="16" spans="1:6" ht="15.75" thickBot="1">
      <c r="A16" s="17" t="s">
        <v>79</v>
      </c>
      <c r="B16" s="18"/>
      <c r="C16" s="18"/>
      <c r="D16" s="18"/>
      <c r="E16" s="19">
        <f>SUM(E12:E15)</f>
        <v>138647</v>
      </c>
      <c r="F16" s="18">
        <f>SUM(F12:F15)</f>
        <v>382192</v>
      </c>
    </row>
    <row r="17" spans="1:6">
      <c r="A17" s="47" t="s">
        <v>14</v>
      </c>
      <c r="B17" s="47" t="s">
        <v>18</v>
      </c>
      <c r="C17" s="47" t="s">
        <v>52</v>
      </c>
      <c r="D17" s="47" t="s">
        <v>4</v>
      </c>
      <c r="E17" s="32">
        <v>30051</v>
      </c>
      <c r="F17" s="33">
        <v>117035</v>
      </c>
    </row>
    <row r="18" spans="1:6">
      <c r="A18" s="47" t="s">
        <v>14</v>
      </c>
      <c r="B18" s="47" t="s">
        <v>18</v>
      </c>
      <c r="C18" s="47" t="s">
        <v>53</v>
      </c>
      <c r="D18" s="47" t="s">
        <v>4</v>
      </c>
      <c r="E18" s="32">
        <v>5762</v>
      </c>
      <c r="F18" s="33">
        <v>16316</v>
      </c>
    </row>
    <row r="19" spans="1:6" ht="15.75" thickBot="1">
      <c r="A19" s="47" t="s">
        <v>14</v>
      </c>
      <c r="B19" s="47" t="s">
        <v>18</v>
      </c>
      <c r="C19" s="47" t="s">
        <v>53</v>
      </c>
      <c r="D19" s="47" t="s">
        <v>33</v>
      </c>
      <c r="E19" s="32">
        <v>16000</v>
      </c>
      <c r="F19" s="33">
        <v>20000</v>
      </c>
    </row>
    <row r="20" spans="1:6" ht="15.75" thickBot="1">
      <c r="A20" s="17" t="s">
        <v>79</v>
      </c>
      <c r="B20" s="18"/>
      <c r="C20" s="18"/>
      <c r="D20" s="18"/>
      <c r="E20" s="19">
        <f>SUM(E17:E19)</f>
        <v>51813</v>
      </c>
      <c r="F20" s="18">
        <f>SUM(F17:F19)</f>
        <v>153351</v>
      </c>
    </row>
    <row r="21" spans="1:6">
      <c r="A21" s="47" t="s">
        <v>8</v>
      </c>
      <c r="B21" s="47" t="s">
        <v>18</v>
      </c>
      <c r="C21" s="47" t="s">
        <v>52</v>
      </c>
      <c r="D21" s="47" t="s">
        <v>4</v>
      </c>
      <c r="E21" s="32">
        <v>28458</v>
      </c>
      <c r="F21" s="33">
        <v>129962</v>
      </c>
    </row>
    <row r="22" spans="1:6">
      <c r="A22" s="47" t="s">
        <v>8</v>
      </c>
      <c r="B22" s="47" t="s">
        <v>18</v>
      </c>
      <c r="C22" s="47" t="s">
        <v>53</v>
      </c>
      <c r="D22" s="47" t="s">
        <v>4</v>
      </c>
      <c r="E22" s="32">
        <v>8564</v>
      </c>
      <c r="F22" s="33">
        <v>31662</v>
      </c>
    </row>
    <row r="23" spans="1:6" ht="15.75" thickBot="1">
      <c r="A23" s="47" t="s">
        <v>8</v>
      </c>
      <c r="B23" s="47" t="s">
        <v>18</v>
      </c>
      <c r="C23" s="47" t="s">
        <v>53</v>
      </c>
      <c r="D23" s="47" t="s">
        <v>33</v>
      </c>
      <c r="E23" s="32">
        <v>35253</v>
      </c>
      <c r="F23" s="33">
        <v>23262</v>
      </c>
    </row>
    <row r="24" spans="1:6" ht="15.75" thickBot="1">
      <c r="A24" s="17" t="s">
        <v>79</v>
      </c>
      <c r="B24" s="18"/>
      <c r="C24" s="18"/>
      <c r="D24" s="18"/>
      <c r="E24" s="19">
        <f>SUM(E20:E23)</f>
        <v>124088</v>
      </c>
      <c r="F24" s="18">
        <f>SUM(F20:F23)</f>
        <v>338237</v>
      </c>
    </row>
    <row r="25" spans="1:6">
      <c r="A25" s="47" t="s">
        <v>17</v>
      </c>
      <c r="B25" s="47" t="s">
        <v>18</v>
      </c>
      <c r="C25" s="47" t="s">
        <v>52</v>
      </c>
      <c r="D25" s="47" t="s">
        <v>4</v>
      </c>
      <c r="E25" s="32">
        <v>23950</v>
      </c>
      <c r="F25" s="33">
        <v>74160</v>
      </c>
    </row>
    <row r="26" spans="1:6" ht="15.75" thickBot="1">
      <c r="A26" s="47" t="s">
        <v>17</v>
      </c>
      <c r="B26" s="47" t="s">
        <v>18</v>
      </c>
      <c r="C26" s="47" t="s">
        <v>53</v>
      </c>
      <c r="D26" s="47" t="s">
        <v>33</v>
      </c>
      <c r="E26" s="32">
        <v>5722</v>
      </c>
      <c r="F26" s="33">
        <v>3330</v>
      </c>
    </row>
    <row r="27" spans="1:6" ht="15.75" thickBot="1">
      <c r="A27" s="17" t="s">
        <v>79</v>
      </c>
      <c r="B27" s="18"/>
      <c r="C27" s="18"/>
      <c r="D27" s="18"/>
      <c r="E27" s="19">
        <f>SUM(E25:E26)</f>
        <v>29672</v>
      </c>
      <c r="F27" s="18">
        <f>SUM(F25:F26)</f>
        <v>77490</v>
      </c>
    </row>
    <row r="28" spans="1:6">
      <c r="A28" s="47" t="s">
        <v>6</v>
      </c>
      <c r="B28" s="47" t="s">
        <v>18</v>
      </c>
      <c r="C28" s="47" t="s">
        <v>53</v>
      </c>
      <c r="D28" s="47" t="s">
        <v>54</v>
      </c>
      <c r="E28" s="32">
        <v>50833</v>
      </c>
      <c r="F28" s="33">
        <v>71932</v>
      </c>
    </row>
    <row r="29" spans="1:6">
      <c r="A29" s="47" t="s">
        <v>6</v>
      </c>
      <c r="B29" s="47" t="s">
        <v>18</v>
      </c>
      <c r="C29" s="47" t="s">
        <v>53</v>
      </c>
      <c r="D29" s="47" t="s">
        <v>43</v>
      </c>
      <c r="E29" s="32">
        <v>48009</v>
      </c>
      <c r="F29" s="33">
        <v>54331</v>
      </c>
    </row>
    <row r="30" spans="1:6">
      <c r="A30" s="47" t="s">
        <v>6</v>
      </c>
      <c r="B30" s="47" t="s">
        <v>18</v>
      </c>
      <c r="C30" s="47" t="s">
        <v>52</v>
      </c>
      <c r="D30" s="47" t="s">
        <v>4</v>
      </c>
      <c r="E30" s="32">
        <v>40248</v>
      </c>
      <c r="F30" s="33">
        <v>248190</v>
      </c>
    </row>
    <row r="31" spans="1:6">
      <c r="A31" s="47" t="s">
        <v>6</v>
      </c>
      <c r="B31" s="47" t="s">
        <v>18</v>
      </c>
      <c r="C31" s="47" t="s">
        <v>53</v>
      </c>
      <c r="D31" s="47" t="s">
        <v>4</v>
      </c>
      <c r="E31" s="32">
        <v>12914</v>
      </c>
      <c r="F31" s="33">
        <v>46164</v>
      </c>
    </row>
    <row r="32" spans="1:6" ht="15.75" thickBot="1">
      <c r="A32" s="47" t="s">
        <v>6</v>
      </c>
      <c r="B32" s="47" t="s">
        <v>18</v>
      </c>
      <c r="C32" s="47" t="s">
        <v>53</v>
      </c>
      <c r="D32" s="47" t="s">
        <v>33</v>
      </c>
      <c r="E32" s="32">
        <v>50340</v>
      </c>
      <c r="F32" s="33">
        <v>41097</v>
      </c>
    </row>
    <row r="33" spans="1:6" ht="15.75" thickBot="1">
      <c r="A33" s="17" t="s">
        <v>79</v>
      </c>
      <c r="B33" s="18"/>
      <c r="C33" s="18"/>
      <c r="D33" s="18"/>
      <c r="E33" s="19">
        <f>SUM(E28:E32)</f>
        <v>202344</v>
      </c>
      <c r="F33" s="18">
        <f>SUM(F28:F32)</f>
        <v>461714</v>
      </c>
    </row>
    <row r="34" spans="1:6">
      <c r="A34" s="47" t="s">
        <v>10</v>
      </c>
      <c r="B34" s="47" t="s">
        <v>18</v>
      </c>
      <c r="C34" s="47" t="s">
        <v>53</v>
      </c>
      <c r="D34" s="47" t="s">
        <v>7</v>
      </c>
      <c r="E34" s="32">
        <v>5069</v>
      </c>
      <c r="F34" s="33">
        <v>334740</v>
      </c>
    </row>
    <row r="35" spans="1:6">
      <c r="A35" s="47" t="s">
        <v>10</v>
      </c>
      <c r="B35" s="47" t="s">
        <v>18</v>
      </c>
      <c r="C35" s="47" t="s">
        <v>53</v>
      </c>
      <c r="D35" s="47" t="s">
        <v>54</v>
      </c>
      <c r="E35" s="32">
        <v>59772</v>
      </c>
      <c r="F35" s="33">
        <v>115824</v>
      </c>
    </row>
    <row r="36" spans="1:6">
      <c r="A36" s="47" t="s">
        <v>10</v>
      </c>
      <c r="B36" s="47" t="s">
        <v>18</v>
      </c>
      <c r="C36" s="47" t="s">
        <v>52</v>
      </c>
      <c r="D36" s="47" t="s">
        <v>4</v>
      </c>
      <c r="E36" s="32">
        <v>37164</v>
      </c>
      <c r="F36" s="33">
        <v>264832</v>
      </c>
    </row>
    <row r="37" spans="1:6">
      <c r="A37" s="47" t="s">
        <v>10</v>
      </c>
      <c r="B37" s="47" t="s">
        <v>18</v>
      </c>
      <c r="C37" s="47" t="s">
        <v>53</v>
      </c>
      <c r="D37" s="47" t="s">
        <v>4</v>
      </c>
      <c r="E37" s="32">
        <v>77761</v>
      </c>
      <c r="F37" s="33">
        <v>19834</v>
      </c>
    </row>
    <row r="38" spans="1:6" ht="15.75" thickBot="1">
      <c r="A38" s="47" t="s">
        <v>10</v>
      </c>
      <c r="B38" s="47" t="s">
        <v>18</v>
      </c>
      <c r="C38" s="47" t="s">
        <v>53</v>
      </c>
      <c r="D38" s="47" t="s">
        <v>33</v>
      </c>
      <c r="E38" s="32">
        <v>19893</v>
      </c>
      <c r="F38" s="33">
        <v>20336</v>
      </c>
    </row>
    <row r="39" spans="1:6" ht="15.75" thickBot="1">
      <c r="A39" s="17" t="s">
        <v>79</v>
      </c>
      <c r="B39" s="18"/>
      <c r="C39" s="18"/>
      <c r="D39" s="18"/>
      <c r="E39" s="19">
        <f>SUM(E34:E38)</f>
        <v>199659</v>
      </c>
      <c r="F39" s="18">
        <f>SUM(F34:F38)</f>
        <v>755566</v>
      </c>
    </row>
    <row r="40" spans="1:6">
      <c r="A40" s="47" t="s">
        <v>12</v>
      </c>
      <c r="B40" s="47" t="s">
        <v>18</v>
      </c>
      <c r="C40" s="47" t="s">
        <v>53</v>
      </c>
      <c r="D40" s="47" t="s">
        <v>54</v>
      </c>
      <c r="E40" s="32">
        <v>37012</v>
      </c>
      <c r="F40" s="33">
        <v>72204</v>
      </c>
    </row>
    <row r="41" spans="1:6" ht="15.75" thickBot="1">
      <c r="A41" s="47" t="s">
        <v>12</v>
      </c>
      <c r="B41" s="47" t="s">
        <v>18</v>
      </c>
      <c r="C41" s="47" t="s">
        <v>52</v>
      </c>
      <c r="D41" s="47" t="s">
        <v>4</v>
      </c>
      <c r="E41" s="32">
        <v>23140</v>
      </c>
      <c r="F41" s="33">
        <v>157640</v>
      </c>
    </row>
    <row r="42" spans="1:6" ht="15.75" thickBot="1">
      <c r="A42" s="17" t="s">
        <v>79</v>
      </c>
      <c r="B42" s="18"/>
      <c r="C42" s="18"/>
      <c r="D42" s="18"/>
      <c r="E42" s="19">
        <f>SUM(E40:E41)</f>
        <v>60152</v>
      </c>
      <c r="F42" s="18">
        <f>SUM(F40:F41)</f>
        <v>229844</v>
      </c>
    </row>
    <row r="43" spans="1:6">
      <c r="A43" s="47" t="s">
        <v>23</v>
      </c>
      <c r="B43" s="47" t="s">
        <v>18</v>
      </c>
      <c r="C43" s="47" t="s">
        <v>52</v>
      </c>
      <c r="D43" s="47" t="s">
        <v>4</v>
      </c>
      <c r="E43" s="32">
        <v>26840</v>
      </c>
      <c r="F43" s="33">
        <v>161338</v>
      </c>
    </row>
    <row r="44" spans="1:6">
      <c r="A44" s="47" t="s">
        <v>23</v>
      </c>
      <c r="B44" s="47" t="s">
        <v>18</v>
      </c>
      <c r="C44" s="47" t="s">
        <v>53</v>
      </c>
      <c r="D44" s="47" t="s">
        <v>4</v>
      </c>
      <c r="E44" s="32">
        <v>4912</v>
      </c>
      <c r="F44" s="33">
        <v>13758</v>
      </c>
    </row>
    <row r="45" spans="1:6" ht="15.75" thickBot="1">
      <c r="A45" s="47" t="s">
        <v>23</v>
      </c>
      <c r="B45" s="47" t="s">
        <v>18</v>
      </c>
      <c r="C45" s="47" t="s">
        <v>52</v>
      </c>
      <c r="D45" s="47" t="s">
        <v>33</v>
      </c>
      <c r="E45" s="32">
        <v>482</v>
      </c>
      <c r="F45" s="33">
        <v>22565</v>
      </c>
    </row>
    <row r="46" spans="1:6" ht="15.75" thickBot="1">
      <c r="A46" s="17" t="s">
        <v>79</v>
      </c>
      <c r="B46" s="18"/>
      <c r="C46" s="18"/>
      <c r="D46" s="18"/>
      <c r="E46" s="19">
        <f>SUM(E43:E45)</f>
        <v>32234</v>
      </c>
      <c r="F46" s="18">
        <f>SUM(F43:F45)</f>
        <v>197661</v>
      </c>
    </row>
    <row r="47" spans="1:6" ht="15" customHeight="1">
      <c r="A47" s="47" t="s">
        <v>38</v>
      </c>
      <c r="B47" s="47" t="s">
        <v>18</v>
      </c>
      <c r="C47" s="47" t="s">
        <v>53</v>
      </c>
      <c r="D47" s="47" t="s">
        <v>54</v>
      </c>
      <c r="E47" s="32">
        <v>42694</v>
      </c>
      <c r="F47" s="33">
        <v>68600</v>
      </c>
    </row>
    <row r="48" spans="1:6">
      <c r="A48" s="47" t="s">
        <v>38</v>
      </c>
      <c r="B48" s="47" t="s">
        <v>18</v>
      </c>
      <c r="C48" s="47" t="s">
        <v>53</v>
      </c>
      <c r="D48" s="47" t="s">
        <v>13</v>
      </c>
      <c r="E48" s="32">
        <v>224</v>
      </c>
      <c r="F48" s="33">
        <v>32516</v>
      </c>
    </row>
    <row r="49" spans="1:8">
      <c r="A49" s="47" t="s">
        <v>38</v>
      </c>
      <c r="B49" s="47" t="s">
        <v>18</v>
      </c>
      <c r="C49" s="47" t="s">
        <v>52</v>
      </c>
      <c r="D49" s="47" t="s">
        <v>4</v>
      </c>
      <c r="E49" s="32">
        <v>19411</v>
      </c>
      <c r="F49" s="33">
        <v>114836</v>
      </c>
    </row>
    <row r="50" spans="1:8" ht="15.75" thickBot="1">
      <c r="A50" s="47" t="s">
        <v>38</v>
      </c>
      <c r="B50" s="47" t="s">
        <v>18</v>
      </c>
      <c r="C50" s="47" t="s">
        <v>53</v>
      </c>
      <c r="D50" s="47" t="s">
        <v>4</v>
      </c>
      <c r="E50" s="32">
        <v>6410</v>
      </c>
      <c r="F50" s="33">
        <v>20498</v>
      </c>
    </row>
    <row r="51" spans="1:8" ht="15.75" thickBot="1">
      <c r="A51" s="17" t="s">
        <v>79</v>
      </c>
      <c r="B51" s="18"/>
      <c r="C51" s="18"/>
      <c r="D51" s="18"/>
      <c r="E51" s="19">
        <f>SUM(E47:E50)</f>
        <v>68739</v>
      </c>
      <c r="F51" s="18">
        <f>SUM(F47:F50)</f>
        <v>236450</v>
      </c>
    </row>
    <row r="52" spans="1:8">
      <c r="A52" s="47" t="s">
        <v>1</v>
      </c>
      <c r="B52" s="47" t="s">
        <v>18</v>
      </c>
      <c r="C52" s="47" t="s">
        <v>53</v>
      </c>
      <c r="D52" s="47" t="s">
        <v>54</v>
      </c>
      <c r="E52" s="32">
        <v>35794</v>
      </c>
      <c r="F52" s="33">
        <v>65710</v>
      </c>
    </row>
    <row r="53" spans="1:8">
      <c r="A53" s="47" t="s">
        <v>1</v>
      </c>
      <c r="B53" s="47" t="s">
        <v>18</v>
      </c>
      <c r="C53" s="47" t="s">
        <v>53</v>
      </c>
      <c r="D53" s="47" t="s">
        <v>43</v>
      </c>
      <c r="E53" s="32">
        <v>17418</v>
      </c>
      <c r="F53" s="33">
        <v>61440</v>
      </c>
    </row>
    <row r="54" spans="1:8">
      <c r="A54" s="47" t="s">
        <v>1</v>
      </c>
      <c r="B54" s="47" t="s">
        <v>18</v>
      </c>
      <c r="C54" s="47" t="s">
        <v>52</v>
      </c>
      <c r="D54" s="47" t="s">
        <v>4</v>
      </c>
      <c r="E54" s="32">
        <v>29838</v>
      </c>
      <c r="F54" s="33">
        <v>192372</v>
      </c>
    </row>
    <row r="55" spans="1:8" ht="15.75" thickBot="1">
      <c r="A55" s="47" t="s">
        <v>1</v>
      </c>
      <c r="B55" s="47" t="s">
        <v>18</v>
      </c>
      <c r="C55" s="47" t="s">
        <v>53</v>
      </c>
      <c r="D55" s="47" t="s">
        <v>4</v>
      </c>
      <c r="E55" s="32">
        <v>11939</v>
      </c>
      <c r="F55" s="33">
        <v>35110</v>
      </c>
    </row>
    <row r="56" spans="1:8" ht="15.75" thickBot="1">
      <c r="A56" s="17" t="s">
        <v>79</v>
      </c>
      <c r="B56" s="18"/>
      <c r="C56" s="18"/>
      <c r="D56" s="18"/>
      <c r="E56" s="19">
        <f>SUM(E52:E55)</f>
        <v>94989</v>
      </c>
      <c r="F56" s="18">
        <f>SUM(F52:F55)</f>
        <v>354632</v>
      </c>
    </row>
    <row r="57" spans="1:8">
      <c r="A57" s="47" t="s">
        <v>5</v>
      </c>
      <c r="B57" s="47" t="s">
        <v>18</v>
      </c>
      <c r="C57" s="47" t="s">
        <v>53</v>
      </c>
      <c r="D57" s="47" t="s">
        <v>54</v>
      </c>
      <c r="E57" s="32">
        <v>35794</v>
      </c>
      <c r="F57" s="33">
        <v>64969.9609375</v>
      </c>
      <c r="G57" s="43"/>
      <c r="H57" s="43"/>
    </row>
    <row r="58" spans="1:8">
      <c r="A58" s="47" t="s">
        <v>5</v>
      </c>
      <c r="B58" s="47" t="s">
        <v>18</v>
      </c>
      <c r="C58" s="47" t="s">
        <v>52</v>
      </c>
      <c r="D58" s="47" t="s">
        <v>4</v>
      </c>
      <c r="E58" s="32">
        <v>31884</v>
      </c>
      <c r="F58" s="33">
        <v>172105</v>
      </c>
    </row>
    <row r="59" spans="1:8">
      <c r="A59" s="47" t="s">
        <v>5</v>
      </c>
      <c r="B59" s="47" t="s">
        <v>18</v>
      </c>
      <c r="C59" s="47" t="s">
        <v>53</v>
      </c>
      <c r="D59" s="47" t="s">
        <v>4</v>
      </c>
      <c r="E59" s="32">
        <v>7816</v>
      </c>
      <c r="F59" s="33">
        <v>19862</v>
      </c>
    </row>
    <row r="60" spans="1:8">
      <c r="A60" s="47" t="s">
        <v>5</v>
      </c>
      <c r="B60" s="47" t="s">
        <v>18</v>
      </c>
      <c r="C60" s="47" t="s">
        <v>53</v>
      </c>
      <c r="D60" s="47" t="s">
        <v>33</v>
      </c>
      <c r="E60" s="32">
        <v>26454</v>
      </c>
      <c r="F60" s="33">
        <v>33313</v>
      </c>
    </row>
    <row r="61" spans="1:8" ht="15.75" thickBot="1">
      <c r="A61" s="47" t="s">
        <v>5</v>
      </c>
      <c r="B61" s="47" t="s">
        <v>18</v>
      </c>
      <c r="C61" s="47" t="s">
        <v>53</v>
      </c>
      <c r="D61" s="47" t="s">
        <v>9</v>
      </c>
      <c r="E61" s="32">
        <v>13292.2001953125</v>
      </c>
      <c r="F61" s="33">
        <v>18000</v>
      </c>
    </row>
    <row r="62" spans="1:8" ht="15.75" thickBot="1">
      <c r="A62" s="17" t="s">
        <v>79</v>
      </c>
      <c r="B62" s="18"/>
      <c r="C62" s="18"/>
      <c r="D62" s="18"/>
      <c r="E62" s="19">
        <f>SUM(E57:E61)</f>
        <v>115240.2001953125</v>
      </c>
      <c r="F62" s="18">
        <f>SUM(F57:F61)</f>
        <v>308249.9609375</v>
      </c>
    </row>
    <row r="63" spans="1:8">
      <c r="A63" s="47" t="s">
        <v>16</v>
      </c>
      <c r="B63" s="47" t="s">
        <v>18</v>
      </c>
      <c r="C63" s="47" t="s">
        <v>53</v>
      </c>
      <c r="D63" s="47" t="s">
        <v>54</v>
      </c>
      <c r="E63" s="32">
        <v>18467</v>
      </c>
      <c r="F63" s="33">
        <v>30046</v>
      </c>
    </row>
    <row r="64" spans="1:8">
      <c r="A64" s="47" t="s">
        <v>16</v>
      </c>
      <c r="B64" s="47" t="s">
        <v>18</v>
      </c>
      <c r="C64" s="47" t="s">
        <v>52</v>
      </c>
      <c r="D64" s="47" t="s">
        <v>4</v>
      </c>
      <c r="E64" s="32">
        <v>22246</v>
      </c>
      <c r="F64" s="33">
        <v>144111</v>
      </c>
    </row>
    <row r="65" spans="1:6">
      <c r="A65" s="47" t="s">
        <v>16</v>
      </c>
      <c r="B65" s="47" t="s">
        <v>18</v>
      </c>
      <c r="C65" s="47" t="s">
        <v>53</v>
      </c>
      <c r="D65" s="47" t="s">
        <v>4</v>
      </c>
      <c r="E65" s="32">
        <v>12645</v>
      </c>
      <c r="F65" s="33">
        <v>36537</v>
      </c>
    </row>
    <row r="66" spans="1:6" ht="15.75" thickBot="1">
      <c r="A66" s="47" t="s">
        <v>16</v>
      </c>
      <c r="B66" s="47" t="s">
        <v>18</v>
      </c>
      <c r="C66" s="47" t="s">
        <v>53</v>
      </c>
      <c r="D66" s="47" t="s">
        <v>33</v>
      </c>
      <c r="E66" s="32">
        <v>45396</v>
      </c>
      <c r="F66" s="33">
        <v>8518</v>
      </c>
    </row>
    <row r="67" spans="1:6" ht="15.75" thickBot="1">
      <c r="A67" s="17" t="s">
        <v>79</v>
      </c>
      <c r="B67" s="18"/>
      <c r="C67" s="18"/>
      <c r="D67" s="18"/>
      <c r="E67" s="19">
        <f>SUM(E63:E66)</f>
        <v>98754</v>
      </c>
      <c r="F67" s="18">
        <f>SUM(F63:F66)</f>
        <v>219212</v>
      </c>
    </row>
    <row r="68" spans="1:6" ht="16.5" thickBot="1">
      <c r="A68" s="26" t="s">
        <v>78</v>
      </c>
      <c r="B68" s="26"/>
      <c r="C68" s="26"/>
      <c r="D68" s="26"/>
      <c r="E68" s="26">
        <f>SUM(E67,E62,E56,E51,E46,E42,E39,E33,E27)</f>
        <v>901783.2001953125</v>
      </c>
      <c r="F68" s="27">
        <f>SUM(F67,F62,F56,F51,F46,F42,F39,F33,F27)</f>
        <v>2840818.9609375</v>
      </c>
    </row>
  </sheetData>
  <sortState ref="A2:G44">
    <sortCondition ref="D2:D44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H10" sqref="H10"/>
    </sheetView>
  </sheetViews>
  <sheetFormatPr baseColWidth="10" defaultColWidth="30.140625" defaultRowHeight="15"/>
  <cols>
    <col min="1" max="1" width="11.42578125" bestFit="1" customWidth="1"/>
    <col min="2" max="2" width="11.140625" bestFit="1" customWidth="1"/>
    <col min="3" max="3" width="9" bestFit="1" customWidth="1"/>
    <col min="4" max="4" width="14.28515625" bestFit="1" customWidth="1"/>
    <col min="5" max="5" width="19.85546875" style="2" bestFit="1" customWidth="1"/>
    <col min="6" max="6" width="17.8554687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95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 ht="15.75" thickBot="1">
      <c r="A12" s="28" t="s">
        <v>10</v>
      </c>
      <c r="B12" s="28" t="s">
        <v>18</v>
      </c>
      <c r="C12" s="28" t="s">
        <v>55</v>
      </c>
      <c r="D12" s="28" t="s">
        <v>24</v>
      </c>
      <c r="E12" s="29">
        <v>52000</v>
      </c>
      <c r="F12" s="30">
        <v>188760</v>
      </c>
    </row>
    <row r="13" spans="1:6" ht="15.75" thickBot="1">
      <c r="A13" s="17" t="s">
        <v>79</v>
      </c>
      <c r="B13" s="18"/>
      <c r="C13" s="18"/>
      <c r="D13" s="18"/>
      <c r="E13" s="19">
        <f>SUM(E12)</f>
        <v>52000</v>
      </c>
      <c r="F13" s="18">
        <f>SUM(F12)</f>
        <v>188760</v>
      </c>
    </row>
    <row r="14" spans="1:6" ht="15.75" thickBot="1">
      <c r="A14" s="31" t="s">
        <v>38</v>
      </c>
      <c r="B14" s="31" t="s">
        <v>18</v>
      </c>
      <c r="C14" s="31" t="s">
        <v>55</v>
      </c>
      <c r="D14" s="31" t="s">
        <v>24</v>
      </c>
      <c r="E14" s="32">
        <v>50000</v>
      </c>
      <c r="F14" s="33">
        <v>219330</v>
      </c>
    </row>
    <row r="15" spans="1:6" ht="15.75" thickBot="1">
      <c r="A15" s="17" t="s">
        <v>79</v>
      </c>
      <c r="B15" s="18"/>
      <c r="C15" s="18"/>
      <c r="D15" s="18"/>
      <c r="E15" s="19">
        <f>SUM(E14)</f>
        <v>50000</v>
      </c>
      <c r="F15" s="18">
        <f>SUM(F14)</f>
        <v>219330</v>
      </c>
    </row>
    <row r="16" spans="1:6" ht="15.75" thickBot="1">
      <c r="A16" s="31" t="s">
        <v>16</v>
      </c>
      <c r="B16" s="31" t="s">
        <v>18</v>
      </c>
      <c r="C16" s="31" t="s">
        <v>55</v>
      </c>
      <c r="D16" s="31" t="s">
        <v>33</v>
      </c>
      <c r="E16" s="32">
        <v>3266</v>
      </c>
      <c r="F16" s="33">
        <v>25416</v>
      </c>
    </row>
    <row r="17" spans="1:6" ht="15.75" thickBot="1">
      <c r="A17" s="17" t="s">
        <v>79</v>
      </c>
      <c r="B17" s="18"/>
      <c r="C17" s="18"/>
      <c r="D17" s="18"/>
      <c r="E17" s="19">
        <f>SUM(E16)</f>
        <v>3266</v>
      </c>
      <c r="F17" s="18">
        <f>SUM(F16)</f>
        <v>25416</v>
      </c>
    </row>
    <row r="18" spans="1:6" ht="16.5" thickBot="1">
      <c r="A18" s="26" t="s">
        <v>78</v>
      </c>
      <c r="B18" s="26"/>
      <c r="C18" s="26"/>
      <c r="D18" s="26"/>
      <c r="E18" s="26">
        <f>SUM(E17,E15,E13)</f>
        <v>105266</v>
      </c>
      <c r="F18" s="27">
        <f>SUM(F17,F15,F13)</f>
        <v>433506</v>
      </c>
    </row>
  </sheetData>
  <sortState ref="A2:G4">
    <sortCondition ref="D2:D4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H15" sqref="H15"/>
    </sheetView>
  </sheetViews>
  <sheetFormatPr baseColWidth="10" defaultRowHeight="15"/>
  <cols>
    <col min="3" max="3" width="12" bestFit="1" customWidth="1"/>
    <col min="4" max="4" width="14.5703125" bestFit="1" customWidth="1"/>
    <col min="5" max="5" width="11.42578125" style="2"/>
    <col min="6" max="6" width="14.4257812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96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 ht="15.75" thickBot="1">
      <c r="A12" s="28" t="s">
        <v>1</v>
      </c>
      <c r="B12" s="28" t="s">
        <v>56</v>
      </c>
      <c r="C12" s="28" t="s">
        <v>55</v>
      </c>
      <c r="D12" s="28" t="s">
        <v>33</v>
      </c>
      <c r="E12" s="29">
        <v>210285</v>
      </c>
      <c r="F12" s="30">
        <v>572309</v>
      </c>
    </row>
    <row r="13" spans="1:6" ht="15.75" thickBot="1">
      <c r="A13" s="17" t="s">
        <v>79</v>
      </c>
      <c r="B13" s="18"/>
      <c r="C13" s="18"/>
      <c r="D13" s="18"/>
      <c r="E13" s="19">
        <f>SUM(E12)</f>
        <v>210285</v>
      </c>
      <c r="F13" s="18">
        <f>SUM(F12)</f>
        <v>572309</v>
      </c>
    </row>
    <row r="14" spans="1:6">
      <c r="A14" s="31" t="s">
        <v>5</v>
      </c>
      <c r="B14" s="31" t="s">
        <v>56</v>
      </c>
      <c r="C14" s="31" t="s">
        <v>55</v>
      </c>
      <c r="D14" s="31" t="s">
        <v>54</v>
      </c>
      <c r="E14" s="32">
        <v>47454</v>
      </c>
      <c r="F14" s="33">
        <v>285901</v>
      </c>
    </row>
    <row r="15" spans="1:6">
      <c r="A15" s="31" t="s">
        <v>5</v>
      </c>
      <c r="B15" s="31" t="s">
        <v>56</v>
      </c>
      <c r="C15" s="31" t="s">
        <v>55</v>
      </c>
      <c r="D15" s="31" t="s">
        <v>33</v>
      </c>
      <c r="E15" s="32">
        <v>66034</v>
      </c>
      <c r="F15" s="33">
        <v>180159</v>
      </c>
    </row>
    <row r="16" spans="1:6" ht="15.75" thickBot="1">
      <c r="A16" s="31" t="s">
        <v>5</v>
      </c>
      <c r="B16" s="31" t="s">
        <v>56</v>
      </c>
      <c r="C16" s="31" t="s">
        <v>55</v>
      </c>
      <c r="D16" s="31" t="s">
        <v>57</v>
      </c>
      <c r="E16" s="32">
        <v>17677</v>
      </c>
      <c r="F16" s="33">
        <v>264143</v>
      </c>
    </row>
    <row r="17" spans="1:6" ht="15.75" thickBot="1">
      <c r="A17" s="17" t="s">
        <v>79</v>
      </c>
      <c r="B17" s="18"/>
      <c r="C17" s="18"/>
      <c r="D17" s="18"/>
      <c r="E17" s="19">
        <f>SUM(E14:E16)</f>
        <v>131165</v>
      </c>
      <c r="F17" s="18">
        <f>SUM(F14:F16)</f>
        <v>730203</v>
      </c>
    </row>
    <row r="18" spans="1:6" ht="15.75" thickBot="1">
      <c r="A18" s="31" t="s">
        <v>16</v>
      </c>
      <c r="B18" s="31" t="s">
        <v>56</v>
      </c>
      <c r="C18" s="31" t="s">
        <v>55</v>
      </c>
      <c r="D18" s="31" t="s">
        <v>33</v>
      </c>
      <c r="E18" s="32">
        <v>97055</v>
      </c>
      <c r="F18" s="33">
        <v>264143</v>
      </c>
    </row>
    <row r="19" spans="1:6" ht="15.75" thickBot="1">
      <c r="A19" s="17" t="s">
        <v>79</v>
      </c>
      <c r="B19" s="18"/>
      <c r="C19" s="18"/>
      <c r="D19" s="18"/>
      <c r="E19" s="19">
        <f>SUM(E18)</f>
        <v>97055</v>
      </c>
      <c r="F19" s="18">
        <f>SUM(F18)</f>
        <v>264143</v>
      </c>
    </row>
    <row r="20" spans="1:6" ht="16.5" thickBot="1">
      <c r="A20" s="26" t="s">
        <v>78</v>
      </c>
      <c r="B20" s="26"/>
      <c r="C20" s="26"/>
      <c r="D20" s="26"/>
      <c r="E20" s="26">
        <f>SUM(E19,E17,E13)</f>
        <v>438505</v>
      </c>
      <c r="F20" s="27">
        <f>SUM(F19,F17,F13)</f>
        <v>1566655</v>
      </c>
    </row>
  </sheetData>
  <sortState ref="A1:G5">
    <sortCondition ref="D1:D5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H11" sqref="H11"/>
    </sheetView>
  </sheetViews>
  <sheetFormatPr baseColWidth="10" defaultRowHeight="15"/>
  <cols>
    <col min="3" max="3" width="12" bestFit="1" customWidth="1"/>
    <col min="4" max="4" width="14.5703125" bestFit="1" customWidth="1"/>
    <col min="5" max="5" width="11.42578125" style="2"/>
    <col min="6" max="6" width="12.710937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97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 ht="15.75" thickBot="1">
      <c r="A12" s="28" t="s">
        <v>10</v>
      </c>
      <c r="B12" s="28" t="s">
        <v>58</v>
      </c>
      <c r="C12" s="28" t="s">
        <v>55</v>
      </c>
      <c r="D12" s="28" t="s">
        <v>59</v>
      </c>
      <c r="E12" s="29">
        <v>5112</v>
      </c>
      <c r="F12" s="30">
        <v>13780</v>
      </c>
    </row>
    <row r="13" spans="1:6" ht="15.75" thickBot="1">
      <c r="A13" s="17" t="s">
        <v>79</v>
      </c>
      <c r="B13" s="18"/>
      <c r="C13" s="18"/>
      <c r="D13" s="18"/>
      <c r="E13" s="19">
        <f>SUM(E12)</f>
        <v>5112</v>
      </c>
      <c r="F13" s="18">
        <f>SUM(F12)</f>
        <v>13780</v>
      </c>
    </row>
    <row r="14" spans="1:6" ht="15.75" thickBot="1">
      <c r="A14" s="31" t="s">
        <v>16</v>
      </c>
      <c r="B14" s="31" t="s">
        <v>58</v>
      </c>
      <c r="C14" s="31" t="s">
        <v>55</v>
      </c>
      <c r="D14" s="31" t="s">
        <v>33</v>
      </c>
      <c r="E14" s="32">
        <v>67404</v>
      </c>
      <c r="F14" s="33">
        <v>103933</v>
      </c>
    </row>
    <row r="15" spans="1:6" ht="15.75" thickBot="1">
      <c r="A15" s="17" t="s">
        <v>79</v>
      </c>
      <c r="B15" s="18"/>
      <c r="C15" s="18"/>
      <c r="D15" s="18"/>
      <c r="E15" s="19">
        <f>SUM(E14)</f>
        <v>67404</v>
      </c>
      <c r="F15" s="18">
        <f>SUM(F14)</f>
        <v>103933</v>
      </c>
    </row>
    <row r="16" spans="1:6" ht="16.5" thickBot="1">
      <c r="A16" s="26" t="s">
        <v>78</v>
      </c>
      <c r="B16" s="26"/>
      <c r="C16" s="26"/>
      <c r="D16" s="26"/>
      <c r="E16" s="26">
        <f>SUM(E15,E13)</f>
        <v>72516</v>
      </c>
      <c r="F16" s="27">
        <f>SUM(F15,F13)</f>
        <v>117713</v>
      </c>
    </row>
  </sheetData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4"/>
  <sheetViews>
    <sheetView topLeftCell="A22" workbookViewId="0">
      <selection activeCell="E16" sqref="E16"/>
    </sheetView>
  </sheetViews>
  <sheetFormatPr baseColWidth="10" defaultColWidth="29.85546875" defaultRowHeight="15"/>
  <cols>
    <col min="1" max="1" width="11.42578125" bestFit="1" customWidth="1"/>
    <col min="2" max="2" width="14.28515625" bestFit="1" customWidth="1"/>
    <col min="3" max="3" width="20.7109375" bestFit="1" customWidth="1"/>
    <col min="4" max="4" width="15.7109375" bestFit="1" customWidth="1"/>
    <col min="5" max="5" width="12.7109375" style="2" bestFit="1" customWidth="1"/>
    <col min="6" max="6" width="14.42578125" style="1" bestFit="1" customWidth="1"/>
  </cols>
  <sheetData>
    <row r="1" spans="1:6">
      <c r="A1" s="20"/>
    </row>
    <row r="6" spans="1:6">
      <c r="A6" s="80" t="s">
        <v>80</v>
      </c>
      <c r="B6" s="80"/>
      <c r="C6" s="80"/>
      <c r="D6" s="80"/>
      <c r="E6" s="80"/>
      <c r="F6" s="80"/>
    </row>
    <row r="7" spans="1:6" ht="23.25">
      <c r="A7" s="81" t="s">
        <v>81</v>
      </c>
      <c r="B7" s="81"/>
      <c r="C7" s="81"/>
      <c r="D7" s="81"/>
      <c r="E7" s="81"/>
      <c r="F7" s="81"/>
    </row>
    <row r="8" spans="1:6" ht="22.5">
      <c r="A8" s="82" t="s">
        <v>82</v>
      </c>
      <c r="B8" s="82"/>
      <c r="C8" s="82"/>
      <c r="D8" s="82"/>
      <c r="E8" s="82"/>
      <c r="F8" s="82"/>
    </row>
    <row r="9" spans="1:6" ht="20.25" thickBot="1">
      <c r="A9" s="84" t="s">
        <v>83</v>
      </c>
      <c r="B9" s="84"/>
      <c r="C9" s="84"/>
      <c r="D9" s="84"/>
      <c r="E9" s="84"/>
      <c r="F9" s="84"/>
    </row>
    <row r="10" spans="1:6" ht="15.75" thickBot="1">
      <c r="A10" s="85" t="s">
        <v>98</v>
      </c>
      <c r="B10" s="78"/>
      <c r="C10" s="78"/>
      <c r="D10" s="78"/>
      <c r="E10" s="78"/>
      <c r="F10" s="86"/>
    </row>
    <row r="11" spans="1:6" ht="15.75" thickBot="1">
      <c r="A11" s="22" t="s">
        <v>0</v>
      </c>
      <c r="B11" s="23" t="s">
        <v>84</v>
      </c>
      <c r="C11" s="23" t="s">
        <v>85</v>
      </c>
      <c r="D11" s="23" t="s">
        <v>88</v>
      </c>
      <c r="E11" s="24" t="s">
        <v>86</v>
      </c>
      <c r="F11" s="25" t="s">
        <v>87</v>
      </c>
    </row>
    <row r="12" spans="1:6" ht="15.75" thickBot="1">
      <c r="A12" s="7" t="s">
        <v>15</v>
      </c>
      <c r="B12" s="7" t="s">
        <v>58</v>
      </c>
      <c r="C12" s="7" t="s">
        <v>61</v>
      </c>
      <c r="D12" s="7" t="s">
        <v>43</v>
      </c>
      <c r="E12" s="8">
        <v>1944000</v>
      </c>
      <c r="F12" s="9">
        <v>1152232</v>
      </c>
    </row>
    <row r="13" spans="1:6" ht="15.75" thickBot="1">
      <c r="A13" s="17" t="s">
        <v>79</v>
      </c>
      <c r="B13" s="18"/>
      <c r="C13" s="18"/>
      <c r="D13" s="18"/>
      <c r="E13" s="19">
        <f>SUM(E12)</f>
        <v>1944000</v>
      </c>
      <c r="F13" s="18">
        <f>SUM(F12)</f>
        <v>1152232</v>
      </c>
    </row>
    <row r="14" spans="1:6" ht="15.75" thickBot="1">
      <c r="A14" s="10" t="s">
        <v>14</v>
      </c>
      <c r="B14" s="10" t="s">
        <v>67</v>
      </c>
      <c r="C14" s="10" t="s">
        <v>61</v>
      </c>
      <c r="D14" s="10" t="s">
        <v>43</v>
      </c>
      <c r="E14" s="4">
        <v>100000</v>
      </c>
      <c r="F14" s="5">
        <v>295000</v>
      </c>
    </row>
    <row r="15" spans="1:6" ht="15.75" thickBot="1">
      <c r="A15" s="17" t="s">
        <v>79</v>
      </c>
      <c r="B15" s="18"/>
      <c r="C15" s="18"/>
      <c r="D15" s="18"/>
      <c r="E15" s="19">
        <f>SUM(E14)</f>
        <v>100000</v>
      </c>
      <c r="F15" s="18">
        <f>SUM(F14)</f>
        <v>295000</v>
      </c>
    </row>
    <row r="16" spans="1:6">
      <c r="A16" s="10" t="s">
        <v>8</v>
      </c>
      <c r="B16" s="10" t="s">
        <v>63</v>
      </c>
      <c r="C16" s="10" t="s">
        <v>61</v>
      </c>
      <c r="D16" s="10" t="s">
        <v>65</v>
      </c>
      <c r="E16" s="4">
        <v>13154</v>
      </c>
      <c r="F16" s="5">
        <v>7334</v>
      </c>
    </row>
    <row r="17" spans="1:6">
      <c r="A17" s="10" t="s">
        <v>8</v>
      </c>
      <c r="B17" s="10" t="s">
        <v>63</v>
      </c>
      <c r="C17" s="10" t="s">
        <v>61</v>
      </c>
      <c r="D17" s="10" t="s">
        <v>13</v>
      </c>
      <c r="E17" s="4">
        <v>1996</v>
      </c>
      <c r="F17" s="5">
        <v>8453</v>
      </c>
    </row>
    <row r="18" spans="1:6" ht="15.75" thickBot="1">
      <c r="A18" s="10" t="s">
        <v>8</v>
      </c>
      <c r="B18" s="10" t="s">
        <v>63</v>
      </c>
      <c r="C18" s="10" t="s">
        <v>61</v>
      </c>
      <c r="D18" s="10" t="s">
        <v>64</v>
      </c>
      <c r="E18" s="4">
        <v>12050</v>
      </c>
      <c r="F18" s="5">
        <v>12055</v>
      </c>
    </row>
    <row r="19" spans="1:6" ht="15.75" thickBot="1">
      <c r="A19" s="17" t="s">
        <v>79</v>
      </c>
      <c r="B19" s="18"/>
      <c r="C19" s="18"/>
      <c r="D19" s="18"/>
      <c r="E19" s="19">
        <f>SUM(E16:E18)</f>
        <v>27200</v>
      </c>
      <c r="F19" s="18">
        <f>SUM(F16:F18)</f>
        <v>27842</v>
      </c>
    </row>
    <row r="20" spans="1:6" ht="15.75" thickBot="1">
      <c r="A20" s="10" t="s">
        <v>10</v>
      </c>
      <c r="B20" s="10" t="s">
        <v>58</v>
      </c>
      <c r="C20" s="10" t="s">
        <v>61</v>
      </c>
      <c r="D20" s="10" t="s">
        <v>43</v>
      </c>
      <c r="E20" s="4">
        <v>2000000</v>
      </c>
      <c r="F20" s="5">
        <v>1168600</v>
      </c>
    </row>
    <row r="21" spans="1:6" ht="15.75" thickBot="1">
      <c r="A21" s="17" t="s">
        <v>79</v>
      </c>
      <c r="B21" s="18"/>
      <c r="C21" s="18"/>
      <c r="D21" s="18"/>
      <c r="E21" s="19">
        <f>SUM(E20)</f>
        <v>2000000</v>
      </c>
      <c r="F21" s="18">
        <f>SUM(F20)</f>
        <v>1168600</v>
      </c>
    </row>
    <row r="22" spans="1:6">
      <c r="A22" s="10" t="s">
        <v>23</v>
      </c>
      <c r="B22" s="10" t="s">
        <v>63</v>
      </c>
      <c r="C22" s="10" t="s">
        <v>61</v>
      </c>
      <c r="D22" s="10" t="s">
        <v>66</v>
      </c>
      <c r="E22" s="4">
        <v>790706</v>
      </c>
      <c r="F22" s="5">
        <v>470758</v>
      </c>
    </row>
    <row r="23" spans="1:6" ht="15.75" thickBot="1">
      <c r="A23" s="10" t="s">
        <v>23</v>
      </c>
      <c r="B23" s="10" t="s">
        <v>60</v>
      </c>
      <c r="C23" s="10" t="s">
        <v>61</v>
      </c>
      <c r="D23" s="10" t="s">
        <v>62</v>
      </c>
      <c r="E23" s="4">
        <v>71850</v>
      </c>
      <c r="F23" s="5">
        <v>42776</v>
      </c>
    </row>
    <row r="24" spans="1:6" ht="15.75" thickBot="1">
      <c r="A24" s="17" t="s">
        <v>79</v>
      </c>
      <c r="B24" s="18"/>
      <c r="C24" s="18"/>
      <c r="D24" s="18"/>
      <c r="E24" s="19">
        <f>SUM(E22:E23)</f>
        <v>862556</v>
      </c>
      <c r="F24" s="18">
        <f>SUM(F22:F23)</f>
        <v>513534</v>
      </c>
    </row>
    <row r="25" spans="1:6" ht="15.75" thickBot="1">
      <c r="A25" s="10" t="s">
        <v>38</v>
      </c>
      <c r="B25" s="10" t="s">
        <v>67</v>
      </c>
      <c r="C25" s="10" t="s">
        <v>61</v>
      </c>
      <c r="D25" s="10" t="s">
        <v>64</v>
      </c>
      <c r="E25" s="4">
        <v>34350</v>
      </c>
      <c r="F25" s="5">
        <v>32536</v>
      </c>
    </row>
    <row r="26" spans="1:6" ht="15.75" thickBot="1">
      <c r="A26" s="17" t="s">
        <v>79</v>
      </c>
      <c r="B26" s="18"/>
      <c r="C26" s="18"/>
      <c r="D26" s="18"/>
      <c r="E26" s="19">
        <f>SUM(E25)</f>
        <v>34350</v>
      </c>
      <c r="F26" s="18">
        <f>SUM(F25)</f>
        <v>32536</v>
      </c>
    </row>
    <row r="27" spans="1:6" ht="15.75" thickBot="1">
      <c r="A27" s="10" t="s">
        <v>1</v>
      </c>
      <c r="B27" s="10" t="s">
        <v>58</v>
      </c>
      <c r="C27" s="10" t="s">
        <v>61</v>
      </c>
      <c r="D27" s="10" t="s">
        <v>43</v>
      </c>
      <c r="E27" s="4">
        <v>2000000</v>
      </c>
      <c r="F27" s="5">
        <v>1168600</v>
      </c>
    </row>
    <row r="28" spans="1:6" ht="15.75" thickBot="1">
      <c r="A28" s="17" t="s">
        <v>79</v>
      </c>
      <c r="B28" s="18"/>
      <c r="C28" s="18"/>
      <c r="D28" s="18"/>
      <c r="E28" s="19">
        <f>SUM(E27)</f>
        <v>2000000</v>
      </c>
      <c r="F28" s="18">
        <f>SUM(F27)</f>
        <v>1168600</v>
      </c>
    </row>
    <row r="29" spans="1:6" ht="15.75" thickBot="1">
      <c r="A29" s="10" t="s">
        <v>5</v>
      </c>
      <c r="B29" s="10" t="s">
        <v>58</v>
      </c>
      <c r="C29" s="10" t="s">
        <v>61</v>
      </c>
      <c r="D29" s="44" t="s">
        <v>43</v>
      </c>
      <c r="E29" s="4">
        <v>4099754.6000976563</v>
      </c>
      <c r="F29" s="5">
        <v>2777778.6351318359</v>
      </c>
    </row>
    <row r="30" spans="1:6" ht="15.75" thickBot="1">
      <c r="A30" s="17" t="s">
        <v>79</v>
      </c>
      <c r="B30" s="18"/>
      <c r="C30" s="18"/>
      <c r="D30" s="18"/>
      <c r="E30" s="19">
        <f>SUM(E29)</f>
        <v>4099754.6000976563</v>
      </c>
      <c r="F30" s="18">
        <f>SUM(F29)</f>
        <v>2777778.6351318359</v>
      </c>
    </row>
    <row r="31" spans="1:6">
      <c r="A31" s="34" t="s">
        <v>16</v>
      </c>
      <c r="B31" s="34" t="s">
        <v>89</v>
      </c>
      <c r="C31" s="34" t="s">
        <v>90</v>
      </c>
      <c r="D31" s="34" t="s">
        <v>43</v>
      </c>
      <c r="E31" s="35">
        <v>1670000</v>
      </c>
      <c r="F31" s="36">
        <v>978260</v>
      </c>
    </row>
    <row r="32" spans="1:6" ht="15.75" thickBot="1">
      <c r="A32" s="40" t="s">
        <v>16</v>
      </c>
      <c r="B32" s="40" t="s">
        <v>63</v>
      </c>
      <c r="C32" s="40" t="s">
        <v>61</v>
      </c>
      <c r="D32" s="40" t="s">
        <v>13</v>
      </c>
      <c r="E32" s="41">
        <v>19959</v>
      </c>
      <c r="F32" s="42">
        <v>9232</v>
      </c>
    </row>
    <row r="33" spans="1:9" ht="15.75" thickBot="1">
      <c r="A33" s="37" t="s">
        <v>79</v>
      </c>
      <c r="B33" s="38"/>
      <c r="C33" s="38"/>
      <c r="D33" s="38"/>
      <c r="E33" s="39">
        <f>SUM(E31:E32)</f>
        <v>1689959</v>
      </c>
      <c r="F33" s="38">
        <f>SUM(F31:F32)</f>
        <v>987492</v>
      </c>
      <c r="H33" s="43"/>
      <c r="I33" s="43"/>
    </row>
    <row r="34" spans="1:9" ht="16.5" thickBot="1">
      <c r="A34" s="26" t="s">
        <v>78</v>
      </c>
      <c r="B34" s="26"/>
      <c r="C34" s="26"/>
      <c r="D34" s="26"/>
      <c r="E34" s="26">
        <f>SUM(E33,E30,E28,E26,E24,E21,E19,E15,E13)</f>
        <v>12757819.600097656</v>
      </c>
      <c r="F34" s="27">
        <f>SUM(F33,F30,F28,F26,F24,F21,F19,F15,F13)</f>
        <v>8123614.6351318359</v>
      </c>
    </row>
  </sheetData>
  <sortState ref="A31:F32">
    <sortCondition ref="D31:D32"/>
  </sortState>
  <mergeCells count="5">
    <mergeCell ref="A6:F6"/>
    <mergeCell ref="A7:F7"/>
    <mergeCell ref="A8:F8"/>
    <mergeCell ref="A9:F9"/>
    <mergeCell ref="A10:F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Consolidado</vt:lpstr>
      <vt:lpstr>Miel</vt:lpstr>
      <vt:lpstr>Piel Animal</vt:lpstr>
      <vt:lpstr>Leche</vt:lpstr>
      <vt:lpstr>Lacteos</vt:lpstr>
      <vt:lpstr>Bovino</vt:lpstr>
      <vt:lpstr>Pollo</vt:lpstr>
      <vt:lpstr>Porcino</vt:lpstr>
      <vt:lpstr>Alimento Animal</vt:lpstr>
      <vt:lpstr>Otro Tipo</vt:lpstr>
      <vt:lpstr>'Alimento Animal'!Títulos_a_imprimir</vt:lpstr>
      <vt:lpstr>Bovino!Títulos_a_imprimir</vt:lpstr>
      <vt:lpstr>Consolidado!Títulos_a_imprimir</vt:lpstr>
      <vt:lpstr>Lacteos!Títulos_a_imprimir</vt:lpstr>
      <vt:lpstr>Leche!Títulos_a_imprimir</vt:lpstr>
      <vt:lpstr>Miel!Títulos_a_imprimir</vt:lpstr>
      <vt:lpstr>'Otro Tipo'!Títulos_a_imprimir</vt:lpstr>
      <vt:lpstr>'Piel Animal'!Títulos_a_imprimir</vt:lpstr>
      <vt:lpstr>Pollo!Títulos_a_imprimir</vt:lpstr>
      <vt:lpstr>Porcino!Títulos_a_imprimir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Estadistica1</cp:lastModifiedBy>
  <dcterms:created xsi:type="dcterms:W3CDTF">2013-06-04T12:41:37Z</dcterms:created>
  <dcterms:modified xsi:type="dcterms:W3CDTF">2013-06-07T17:15:40Z</dcterms:modified>
</cp:coreProperties>
</file>