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tabRatio="918" activeTab="10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ieles" sheetId="11" r:id="rId6"/>
    <sheet name="Embutidos" sheetId="12" r:id="rId7"/>
    <sheet name="Otro Origen" sheetId="14" r:id="rId8"/>
    <sheet name="Huevo" sheetId="21" r:id="rId9"/>
    <sheet name="Alimento animal" sheetId="19" r:id="rId10"/>
    <sheet name="Pro vet" sheetId="20" r:id="rId11"/>
  </sheets>
  <definedNames>
    <definedName name="_xlnm._FilterDatabase" localSheetId="9" hidden="1">'Alimento animal'!$A$11:$G$11</definedName>
    <definedName name="_xlnm._FilterDatabase" localSheetId="6" hidden="1">Embutidos!#REF!</definedName>
    <definedName name="_xlnm.Print_Titles" localSheetId="9">'Alimento animal'!$10:$11</definedName>
    <definedName name="_xlnm.Print_Titles" localSheetId="1">'Bovino Carnico'!$10:$11</definedName>
    <definedName name="_xlnm.Print_Titles" localSheetId="2">'Bovino Lacteo'!$10:$11</definedName>
    <definedName name="_xlnm.Print_Titles" localSheetId="6">Embutidos!$10:$11</definedName>
    <definedName name="_xlnm.Print_Titles" localSheetId="8">Huevo!$10:$11</definedName>
    <definedName name="_xlnm.Print_Titles" localSheetId="3">Leche!$10:$11</definedName>
    <definedName name="_xlnm.Print_Titles" localSheetId="7">'Otro Origen'!$10:$11</definedName>
    <definedName name="_xlnm.Print_Titles" localSheetId="5">Pieles!$10:$11</definedName>
    <definedName name="_xlnm.Print_Titles" localSheetId="4">'Porcino Carnico'!$10:$11</definedName>
  </definedNames>
  <calcPr calcId="124519"/>
</workbook>
</file>

<file path=xl/calcChain.xml><?xml version="1.0" encoding="utf-8"?>
<calcChain xmlns="http://schemas.openxmlformats.org/spreadsheetml/2006/main">
  <c r="E33" i="20"/>
  <c r="E32"/>
  <c r="F31" i="19"/>
  <c r="G31"/>
  <c r="G30"/>
  <c r="F30"/>
  <c r="F229" i="14"/>
  <c r="G229"/>
  <c r="F228"/>
  <c r="G228"/>
  <c r="F90" i="12"/>
  <c r="G90"/>
  <c r="F89"/>
  <c r="G89"/>
  <c r="F88" i="11"/>
  <c r="G88"/>
  <c r="F87"/>
  <c r="G87"/>
  <c r="F157" i="7"/>
  <c r="F156"/>
  <c r="G156"/>
  <c r="G157" s="1"/>
  <c r="F153" i="6"/>
  <c r="G153"/>
  <c r="F152"/>
  <c r="G152"/>
  <c r="F35" i="5"/>
  <c r="G35"/>
  <c r="F34"/>
  <c r="G34"/>
  <c r="E30" i="20" l="1"/>
  <c r="F208" i="14"/>
  <c r="G208"/>
  <c r="F80" i="12"/>
  <c r="G80"/>
  <c r="F78" i="11"/>
  <c r="G78"/>
  <c r="F146" i="7"/>
  <c r="G146"/>
  <c r="F138" i="6"/>
  <c r="G138"/>
  <c r="F32" i="5"/>
  <c r="G32"/>
  <c r="F146" i="14"/>
  <c r="G146"/>
  <c r="F27" i="19"/>
  <c r="G27"/>
  <c r="F189" i="14"/>
  <c r="G189"/>
  <c r="F74" i="12"/>
  <c r="G74"/>
  <c r="F74" i="11"/>
  <c r="G74"/>
  <c r="F129" i="7"/>
  <c r="G129"/>
  <c r="F124" i="6"/>
  <c r="G124"/>
  <c r="F28" i="5"/>
  <c r="G28"/>
  <c r="F25" i="19"/>
  <c r="G25"/>
  <c r="F164" i="14"/>
  <c r="G164"/>
  <c r="F65" i="12"/>
  <c r="G65"/>
  <c r="F64" i="11"/>
  <c r="G64"/>
  <c r="F109" i="7"/>
  <c r="G109"/>
  <c r="F109" i="6"/>
  <c r="G109"/>
  <c r="G25" i="5"/>
  <c r="F25"/>
  <c r="F18" i="21"/>
  <c r="G18"/>
  <c r="G17"/>
  <c r="F17"/>
  <c r="F59" i="12"/>
  <c r="G59"/>
  <c r="F60" i="11"/>
  <c r="G60"/>
  <c r="F99" i="7"/>
  <c r="G99"/>
  <c r="F95" i="6"/>
  <c r="G95"/>
  <c r="F23" i="5"/>
  <c r="G23"/>
  <c r="E25" i="20"/>
  <c r="E27"/>
  <c r="F22" i="19"/>
  <c r="G22"/>
  <c r="G15" i="21"/>
  <c r="F15"/>
  <c r="F126" i="14"/>
  <c r="G126"/>
  <c r="F49" i="12"/>
  <c r="G49"/>
  <c r="F55" i="11"/>
  <c r="G55"/>
  <c r="F89" i="7" l="1"/>
  <c r="G89"/>
  <c r="F80" i="6"/>
  <c r="G80"/>
  <c r="F17" i="19"/>
  <c r="G17"/>
  <c r="F89" i="14"/>
  <c r="G89"/>
  <c r="F35" i="12"/>
  <c r="G35"/>
  <c r="F41" i="11"/>
  <c r="G41"/>
  <c r="F61" i="7"/>
  <c r="G61"/>
  <c r="F19" i="5"/>
  <c r="G19"/>
  <c r="F20" i="19"/>
  <c r="G20"/>
  <c r="F13" i="21"/>
  <c r="G13"/>
  <c r="F108" i="14"/>
  <c r="G108"/>
  <c r="C19" i="15" l="1"/>
  <c r="D19"/>
  <c r="F43" i="12"/>
  <c r="G43"/>
  <c r="F49" i="11"/>
  <c r="G49"/>
  <c r="F77" i="7"/>
  <c r="G77"/>
  <c r="F70" i="6"/>
  <c r="G70"/>
  <c r="G21" i="5"/>
  <c r="F21"/>
  <c r="F58" i="6"/>
  <c r="G58"/>
  <c r="E22" i="20"/>
  <c r="F63" i="14"/>
  <c r="G63"/>
  <c r="G28" i="12"/>
  <c r="F28"/>
  <c r="F32" i="11"/>
  <c r="G32"/>
  <c r="F51" i="7" l="1"/>
  <c r="G51"/>
  <c r="F47" i="6"/>
  <c r="G47"/>
  <c r="G17" i="5"/>
  <c r="F17"/>
  <c r="E18" i="20"/>
  <c r="G15" i="19"/>
  <c r="F15"/>
  <c r="F51" i="14"/>
  <c r="G51"/>
  <c r="F23" i="12"/>
  <c r="G23"/>
  <c r="F28" i="11"/>
  <c r="G28"/>
  <c r="F38" i="7"/>
  <c r="G38"/>
  <c r="F36" i="6"/>
  <c r="G36"/>
  <c r="F15" i="5"/>
  <c r="G15"/>
  <c r="E16" i="20"/>
  <c r="F13" i="19"/>
  <c r="G13"/>
  <c r="F35" i="14"/>
  <c r="G35"/>
  <c r="F17" i="12" l="1"/>
  <c r="G17"/>
  <c r="F24" i="11"/>
  <c r="G24"/>
  <c r="F26" i="6"/>
  <c r="G26"/>
  <c r="F29" i="7"/>
  <c r="G29"/>
  <c r="E13" i="20"/>
  <c r="F21" i="14"/>
  <c r="G21"/>
  <c r="F15" i="12"/>
  <c r="G15"/>
  <c r="F20" i="11"/>
  <c r="G20"/>
  <c r="F18" i="7"/>
  <c r="G18"/>
  <c r="F22" i="6"/>
  <c r="G22"/>
  <c r="F13" i="5"/>
  <c r="G13"/>
  <c r="D21" i="15" l="1"/>
  <c r="D15"/>
  <c r="C15"/>
  <c r="D20" l="1"/>
  <c r="C20"/>
  <c r="C16"/>
  <c r="D16"/>
  <c r="C18"/>
  <c r="C17"/>
  <c r="D17"/>
  <c r="D14" l="1"/>
  <c r="C14"/>
  <c r="C13"/>
  <c r="D13"/>
  <c r="C12" l="1"/>
  <c r="C22" s="1"/>
  <c r="D12"/>
  <c r="D18" l="1"/>
  <c r="D22" s="1"/>
</calcChain>
</file>

<file path=xl/sharedStrings.xml><?xml version="1.0" encoding="utf-8"?>
<sst xmlns="http://schemas.openxmlformats.org/spreadsheetml/2006/main" count="3394" uniqueCount="165">
  <si>
    <t>Total</t>
  </si>
  <si>
    <t>Leche</t>
  </si>
  <si>
    <t>Otro Origen</t>
  </si>
  <si>
    <t>Embutidos</t>
  </si>
  <si>
    <t>Mes</t>
  </si>
  <si>
    <t>Origen</t>
  </si>
  <si>
    <t>Clasificación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</si>
  <si>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</si>
  <si>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</si>
  <si>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</si>
  <si>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</si>
  <si>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</si>
  <si>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</si>
  <si>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</si>
  <si>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</si>
  <si>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</si>
  <si>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</si>
  <si>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Productos Veterinarios</t>
  </si>
  <si>
    <t>Alimento para Animales</t>
  </si>
  <si>
    <t>Destino</t>
  </si>
  <si>
    <t>Piel</t>
  </si>
  <si>
    <t>Pais de Procedencia</t>
  </si>
  <si>
    <t>Consolidado General de Exportaciones del Año 2015</t>
  </si>
  <si>
    <t>Consolidado de Exportaciones de Lacteo del Año 2015</t>
  </si>
  <si>
    <t>Consolidado de Exportaciones de Carne de Res del Año 2015</t>
  </si>
  <si>
    <t>Consolidado de Exportaciones de Leche del Año 2015</t>
  </si>
  <si>
    <t>Consolidado de Exportaciones de Carne de Cerdo del Año 2015</t>
  </si>
  <si>
    <t>Consolidado de Exportaciones de Embutidos del Año 2015</t>
  </si>
  <si>
    <t>Consolidado de Exportaciones de Pieles del Año 2015</t>
  </si>
  <si>
    <t>Consolidado de Exportaciones de Mercancia de Otro Origen del Año 2015</t>
  </si>
  <si>
    <t>Consolidado de Exportaciones de Alimento para animales del Año 2015</t>
  </si>
  <si>
    <t>Consolidado de Exportaciones de Productos veterinarios del Año 2015</t>
  </si>
  <si>
    <t>“Año de Atención Integral a la Primera Infancia”</t>
  </si>
  <si>
    <t>Enero</t>
  </si>
  <si>
    <t>Bovino</t>
  </si>
  <si>
    <t>Cárnico</t>
  </si>
  <si>
    <t>Solomillo</t>
  </si>
  <si>
    <t>Trinidad &amp; Tobago</t>
  </si>
  <si>
    <t>Lácteo</t>
  </si>
  <si>
    <t>Crema de leche</t>
  </si>
  <si>
    <t>Estados Unidos</t>
  </si>
  <si>
    <t>Yogurt</t>
  </si>
  <si>
    <t>Haiti</t>
  </si>
  <si>
    <t>Dulce de leche</t>
  </si>
  <si>
    <t>Queso</t>
  </si>
  <si>
    <t>Edam</t>
  </si>
  <si>
    <t>Holandes</t>
  </si>
  <si>
    <t>Queso Semimadurado</t>
  </si>
  <si>
    <t>Puerto Rico</t>
  </si>
  <si>
    <t>Queso Amarillo</t>
  </si>
  <si>
    <t>Queso maduro</t>
  </si>
  <si>
    <t>Queso Blanco</t>
  </si>
  <si>
    <t>Queso de hoja</t>
  </si>
  <si>
    <t>Leche con Chocolate</t>
  </si>
  <si>
    <t>San Tomas</t>
  </si>
  <si>
    <t>Leche entera liquida</t>
  </si>
  <si>
    <t>Leche maternizada</t>
  </si>
  <si>
    <t>Granada</t>
  </si>
  <si>
    <t>Antigua y Barbuda</t>
  </si>
  <si>
    <t>Australia</t>
  </si>
  <si>
    <t>Curtidas o curadas</t>
  </si>
  <si>
    <t>Piel Animal</t>
  </si>
  <si>
    <t>Turquia</t>
  </si>
  <si>
    <t>Semicurtidas o semicuradas</t>
  </si>
  <si>
    <t>Tailandia</t>
  </si>
  <si>
    <t>Italia</t>
  </si>
  <si>
    <t>Corea del Norte</t>
  </si>
  <si>
    <t>China</t>
  </si>
  <si>
    <t>Mexico</t>
  </si>
  <si>
    <t>Salchichas</t>
  </si>
  <si>
    <t>Porcino</t>
  </si>
  <si>
    <t>San Martin</t>
  </si>
  <si>
    <t>Embutidos Variados</t>
  </si>
  <si>
    <t>Jamon</t>
  </si>
  <si>
    <t>Mayonesa</t>
  </si>
  <si>
    <t>Otro Tipo</t>
  </si>
  <si>
    <t>Caldo de pollo</t>
  </si>
  <si>
    <t>Salami</t>
  </si>
  <si>
    <t>Jamaica</t>
  </si>
  <si>
    <t>Sazones</t>
  </si>
  <si>
    <t>Sopa</t>
  </si>
  <si>
    <t>PVET</t>
  </si>
  <si>
    <t>Filipinas</t>
  </si>
  <si>
    <t>Febrero</t>
  </si>
  <si>
    <t>Helados</t>
  </si>
  <si>
    <t>Barbados</t>
  </si>
  <si>
    <t>Leche evaporada</t>
  </si>
  <si>
    <t>Dominica</t>
  </si>
  <si>
    <t>Aruba</t>
  </si>
  <si>
    <t>Santa Lucia</t>
  </si>
  <si>
    <t>Alemania</t>
  </si>
  <si>
    <t>heema</t>
  </si>
  <si>
    <t>Cuba</t>
  </si>
  <si>
    <t>Surinam</t>
  </si>
  <si>
    <t>Otro origen</t>
  </si>
  <si>
    <t>Alimento Animal</t>
  </si>
  <si>
    <t>Alimento para cerdo</t>
  </si>
  <si>
    <t>Marzo</t>
  </si>
  <si>
    <t>Cortes</t>
  </si>
  <si>
    <t>Cheddar</t>
  </si>
  <si>
    <t>Curazao</t>
  </si>
  <si>
    <t>Cubitos de pollo</t>
  </si>
  <si>
    <t>Caldo de jamon</t>
  </si>
  <si>
    <t>Guyana</t>
  </si>
  <si>
    <t>Alimento para perros</t>
  </si>
  <si>
    <t>Belgica</t>
  </si>
  <si>
    <t>Abril</t>
  </si>
  <si>
    <t>Filete</t>
  </si>
  <si>
    <t>Suero de leche</t>
  </si>
  <si>
    <t>Leche Modificada</t>
  </si>
  <si>
    <t>Indonesia</t>
  </si>
  <si>
    <t>Argentina</t>
  </si>
  <si>
    <t>Honduras</t>
  </si>
  <si>
    <t>Mayo</t>
  </si>
  <si>
    <t>Junio</t>
  </si>
  <si>
    <t>El Salvador</t>
  </si>
  <si>
    <t>Postre lacteo</t>
  </si>
  <si>
    <t>Francia</t>
  </si>
  <si>
    <t>San Cristobal-Nevis (St. Kitts)</t>
  </si>
  <si>
    <t>Leche UHT</t>
  </si>
  <si>
    <t>Bonaire</t>
  </si>
  <si>
    <t>Mortadela</t>
  </si>
  <si>
    <t>Caldo de Chorizo</t>
  </si>
  <si>
    <t>Consolidado de Importaciones de Huevos del Año 2015</t>
  </si>
  <si>
    <t>Avícola</t>
  </si>
  <si>
    <t>Huevo</t>
  </si>
  <si>
    <t>Huevo entero</t>
  </si>
  <si>
    <t>Huevos</t>
  </si>
  <si>
    <t>Origen Vegetal</t>
  </si>
  <si>
    <t>Base Alimento Animal</t>
  </si>
  <si>
    <t>Harina de Soya</t>
  </si>
  <si>
    <t>Guayana Francesa</t>
  </si>
  <si>
    <t/>
  </si>
  <si>
    <t>Bebida nutritiva</t>
  </si>
  <si>
    <t>Macao</t>
  </si>
  <si>
    <t>Naranja agria sobre</t>
  </si>
  <si>
    <t>Julio</t>
  </si>
  <si>
    <t>Africa</t>
  </si>
  <si>
    <t>Agosto</t>
  </si>
  <si>
    <t>Americano</t>
  </si>
  <si>
    <t>Comidas Preparadas</t>
  </si>
  <si>
    <t>Yema de huevo</t>
  </si>
  <si>
    <t>Costa Rica</t>
  </si>
  <si>
    <t>Septiembre</t>
  </si>
  <si>
    <t>Dinamarca</t>
  </si>
  <si>
    <t>Octubre</t>
  </si>
  <si>
    <t>Osobuco de Ternera</t>
  </si>
  <si>
    <t>Vietnam</t>
  </si>
  <si>
    <t>Queso fresco</t>
  </si>
  <si>
    <t>Formula Infantil</t>
  </si>
  <si>
    <t>Leche descremada liquida</t>
  </si>
  <si>
    <t>Portugal</t>
  </si>
  <si>
    <t>Chorizo</t>
  </si>
  <si>
    <t>Dulce de Mani</t>
  </si>
  <si>
    <t>Noviembre</t>
  </si>
  <si>
    <t>Tripas</t>
  </si>
  <si>
    <t>Flan</t>
  </si>
  <si>
    <t>Leche semidescremada liquida</t>
  </si>
  <si>
    <t>Bermudas</t>
  </si>
  <si>
    <t>Peru</t>
  </si>
  <si>
    <t>Diciembre</t>
  </si>
  <si>
    <t>Leche entera en polvo</t>
  </si>
  <si>
    <t>Croasia</t>
  </si>
  <si>
    <t>Salsa</t>
  </si>
  <si>
    <t>Alimento para pollo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</si>
</sst>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Calibri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72">
    <xf numFmtId="0" fontId="0" fillId="0" borderId="0" xfId="0"/>
    <xf numFmtId="164" fontId="6" fillId="0" borderId="0" xfId="1" applyFont="1"/>
    <xf numFmtId="0" fontId="2" fillId="2" borderId="1" xfId="4" applyFont="1" applyFill="1" applyBorder="1" applyAlignment="1">
      <alignment horizontal="center"/>
    </xf>
    <xf numFmtId="0" fontId="2" fillId="2" borderId="2" xfId="4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6" fillId="0" borderId="0" xfId="1" applyNumberFormat="1" applyFont="1"/>
    <xf numFmtId="0" fontId="0" fillId="0" borderId="5" xfId="0" applyBorder="1"/>
    <xf numFmtId="165" fontId="6" fillId="0" borderId="5" xfId="1" applyNumberFormat="1" applyFont="1" applyBorder="1"/>
    <xf numFmtId="0" fontId="0" fillId="0" borderId="6" xfId="0" applyBorder="1"/>
    <xf numFmtId="165" fontId="6" fillId="0" borderId="6" xfId="1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7" xfId="0" applyBorder="1"/>
    <xf numFmtId="165" fontId="6" fillId="0" borderId="7" xfId="1" applyNumberFormat="1" applyFont="1" applyBorder="1"/>
    <xf numFmtId="0" fontId="7" fillId="4" borderId="4" xfId="0" applyFont="1" applyFill="1" applyBorder="1"/>
    <xf numFmtId="164" fontId="7" fillId="4" borderId="4" xfId="1" applyFont="1" applyFill="1" applyBorder="1"/>
    <xf numFmtId="165" fontId="7" fillId="4" borderId="4" xfId="1" applyNumberFormat="1" applyFont="1" applyFill="1" applyBorder="1"/>
    <xf numFmtId="165" fontId="9" fillId="4" borderId="8" xfId="1" applyNumberFormat="1" applyFont="1" applyFill="1" applyBorder="1"/>
    <xf numFmtId="164" fontId="9" fillId="4" borderId="8" xfId="1" applyFont="1" applyFill="1" applyBorder="1"/>
    <xf numFmtId="0" fontId="2" fillId="3" borderId="8" xfId="3" applyFont="1" applyFill="1" applyBorder="1" applyAlignment="1">
      <alignment wrapText="1"/>
    </xf>
    <xf numFmtId="164" fontId="7" fillId="3" borderId="8" xfId="1" applyFont="1" applyFill="1" applyBorder="1"/>
    <xf numFmtId="165" fontId="7" fillId="3" borderId="8" xfId="1" applyNumberFormat="1" applyFont="1" applyFill="1" applyBorder="1"/>
    <xf numFmtId="0" fontId="2" fillId="3" borderId="4" xfId="3" applyFont="1" applyFill="1" applyBorder="1" applyAlignment="1">
      <alignment wrapText="1"/>
    </xf>
    <xf numFmtId="164" fontId="7" fillId="3" borderId="4" xfId="1" applyFont="1" applyFill="1" applyBorder="1"/>
    <xf numFmtId="165" fontId="7" fillId="3" borderId="4" xfId="1" applyNumberFormat="1" applyFont="1" applyFill="1" applyBorder="1"/>
    <xf numFmtId="165" fontId="9" fillId="4" borderId="4" xfId="1" applyNumberFormat="1" applyFont="1" applyFill="1" applyBorder="1"/>
    <xf numFmtId="164" fontId="9" fillId="4" borderId="4" xfId="1" applyFont="1" applyFill="1" applyBorder="1"/>
    <xf numFmtId="0" fontId="8" fillId="0" borderId="0" xfId="0" applyFont="1" applyAlignment="1">
      <alignment horizontal="center"/>
    </xf>
    <xf numFmtId="164" fontId="6" fillId="0" borderId="6" xfId="1" applyNumberFormat="1" applyFont="1" applyBorder="1"/>
    <xf numFmtId="164" fontId="6" fillId="0" borderId="5" xfId="1" applyNumberFormat="1" applyFont="1" applyBorder="1"/>
    <xf numFmtId="164" fontId="9" fillId="4" borderId="8" xfId="1" applyNumberFormat="1" applyFont="1" applyFill="1" applyBorder="1"/>
    <xf numFmtId="164" fontId="0" fillId="0" borderId="0" xfId="1" applyFont="1"/>
    <xf numFmtId="0" fontId="2" fillId="2" borderId="4" xfId="4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0" fontId="1" fillId="0" borderId="14" xfId="2" applyFont="1" applyFill="1" applyBorder="1" applyAlignment="1">
      <alignment wrapText="1"/>
    </xf>
    <xf numFmtId="165" fontId="1" fillId="0" borderId="14" xfId="1" applyNumberFormat="1" applyFont="1" applyFill="1" applyBorder="1" applyAlignment="1">
      <alignment horizontal="right" wrapText="1"/>
    </xf>
    <xf numFmtId="164" fontId="1" fillId="0" borderId="14" xfId="1" applyFont="1" applyFill="1" applyBorder="1" applyAlignment="1">
      <alignment horizontal="right" wrapText="1"/>
    </xf>
    <xf numFmtId="164" fontId="1" fillId="0" borderId="14" xfId="1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wrapText="1"/>
    </xf>
    <xf numFmtId="165" fontId="1" fillId="0" borderId="6" xfId="1" applyNumberFormat="1" applyFont="1" applyFill="1" applyBorder="1" applyAlignment="1">
      <alignment horizontal="right" wrapText="1"/>
    </xf>
    <xf numFmtId="164" fontId="1" fillId="0" borderId="6" xfId="1" applyNumberFormat="1" applyFont="1" applyFill="1" applyBorder="1" applyAlignment="1">
      <alignment horizontal="right" wrapText="1"/>
    </xf>
    <xf numFmtId="0" fontId="2" fillId="2" borderId="15" xfId="4" applyFont="1" applyFill="1" applyBorder="1" applyAlignment="1">
      <alignment horizontal="center"/>
    </xf>
    <xf numFmtId="165" fontId="2" fillId="2" borderId="15" xfId="1" applyNumberFormat="1" applyFont="1" applyFill="1" applyBorder="1" applyAlignment="1">
      <alignment horizontal="center"/>
    </xf>
    <xf numFmtId="164" fontId="2" fillId="2" borderId="16" xfId="1" applyFont="1" applyFill="1" applyBorder="1" applyAlignment="1">
      <alignment horizontal="center"/>
    </xf>
    <xf numFmtId="0" fontId="1" fillId="0" borderId="14" xfId="6" applyFont="1" applyFill="1" applyBorder="1" applyAlignment="1">
      <alignment wrapText="1"/>
    </xf>
    <xf numFmtId="0" fontId="1" fillId="0" borderId="14" xfId="5" applyFont="1" applyFill="1" applyBorder="1" applyAlignment="1">
      <alignment wrapText="1"/>
    </xf>
    <xf numFmtId="0" fontId="5" fillId="0" borderId="14" xfId="6" applyFont="1" applyFill="1" applyBorder="1" applyAlignment="1">
      <alignment wrapText="1"/>
    </xf>
    <xf numFmtId="165" fontId="5" fillId="0" borderId="14" xfId="1" applyNumberFormat="1" applyFont="1" applyFill="1" applyBorder="1" applyAlignment="1">
      <alignment horizontal="right" wrapText="1"/>
    </xf>
    <xf numFmtId="164" fontId="5" fillId="0" borderId="14" xfId="1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2" fillId="3" borderId="7" xfId="3" applyFont="1" applyFill="1" applyBorder="1" applyAlignment="1">
      <alignment wrapText="1"/>
    </xf>
    <xf numFmtId="165" fontId="7" fillId="3" borderId="7" xfId="1" applyNumberFormat="1" applyFont="1" applyFill="1" applyBorder="1"/>
    <xf numFmtId="164" fontId="7" fillId="3" borderId="7" xfId="1" applyFont="1" applyFill="1" applyBorder="1"/>
    <xf numFmtId="164" fontId="9" fillId="4" borderId="4" xfId="1" applyNumberFormat="1" applyFont="1" applyFill="1" applyBorder="1"/>
    <xf numFmtId="0" fontId="0" fillId="0" borderId="14" xfId="0" applyBorder="1"/>
    <xf numFmtId="165" fontId="6" fillId="0" borderId="14" xfId="1" applyNumberFormat="1" applyFont="1" applyBorder="1"/>
    <xf numFmtId="0" fontId="0" fillId="0" borderId="13" xfId="0" applyBorder="1" applyAlignment="1"/>
    <xf numFmtId="0" fontId="14" fillId="0" borderId="13" xfId="0" applyFont="1" applyBorder="1" applyAlignment="1"/>
    <xf numFmtId="165" fontId="14" fillId="0" borderId="0" xfId="1" applyNumberFormat="1" applyFont="1"/>
    <xf numFmtId="164" fontId="14" fillId="0" borderId="0" xfId="1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2" borderId="9" xfId="4" applyFont="1" applyFill="1" applyBorder="1" applyAlignment="1">
      <alignment horizontal="center"/>
    </xf>
    <xf numFmtId="0" fontId="2" fillId="2" borderId="10" xfId="4" applyFont="1" applyFill="1" applyBorder="1" applyAlignment="1">
      <alignment horizontal="center"/>
    </xf>
    <xf numFmtId="0" fontId="2" fillId="2" borderId="11" xfId="4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12" xfId="4" applyFont="1" applyFill="1" applyBorder="1" applyAlignment="1">
      <alignment horizontal="center"/>
    </xf>
    <xf numFmtId="0" fontId="2" fillId="2" borderId="3" xfId="4" applyFont="1" applyFill="1" applyBorder="1" applyAlignment="1">
      <alignment horizontal="center"/>
    </xf>
    <xf numFmtId="0" fontId="2" fillId="2" borderId="4" xfId="4" applyFont="1" applyFill="1" applyBorder="1" applyAlignment="1">
      <alignment horizontal="center"/>
    </xf>
  </cellXfs>
  <cellStyles count="7">
    <cellStyle name="Millares" xfId="1" builtinId="3"/>
    <cellStyle name="Normal" xfId="0" builtinId="0"/>
    <cellStyle name="Normal_Bovino Carnico" xfId="6"/>
    <cellStyle name="Normal_Bovino Lacteo" xfId="2"/>
    <cellStyle name="Normal_Hoja14" xfId="3"/>
    <cellStyle name="Normal_Hoja5" xfId="4"/>
    <cellStyle name="Normal_Pro V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95250</xdr:rowOff>
    </xdr:from>
    <xdr:to>
      <xdr:col>2</xdr:col>
      <xdr:colOff>1000125</xdr:colOff>
      <xdr:row>4</xdr:row>
      <xdr:rowOff>161925</xdr:rowOff>
    </xdr:to>
    <xdr:pic>
      <xdr:nvPicPr>
        <xdr:cNvPr id="213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8572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0</xdr:row>
      <xdr:rowOff>19050</xdr:rowOff>
    </xdr:from>
    <xdr:to>
      <xdr:col>3</xdr:col>
      <xdr:colOff>1162050</xdr:colOff>
      <xdr:row>4</xdr:row>
      <xdr:rowOff>180975</xdr:rowOff>
    </xdr:to>
    <xdr:pic>
      <xdr:nvPicPr>
        <xdr:cNvPr id="1544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43275" y="19050"/>
          <a:ext cx="10572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95250</xdr:rowOff>
    </xdr:from>
    <xdr:to>
      <xdr:col>3</xdr:col>
      <xdr:colOff>1133475</xdr:colOff>
      <xdr:row>4</xdr:row>
      <xdr:rowOff>142875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28775" y="95250"/>
          <a:ext cx="914400" cy="809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142875</xdr:rowOff>
    </xdr:from>
    <xdr:to>
      <xdr:col>4</xdr:col>
      <xdr:colOff>19050</xdr:colOff>
      <xdr:row>4</xdr:row>
      <xdr:rowOff>123825</xdr:rowOff>
    </xdr:to>
    <xdr:pic>
      <xdr:nvPicPr>
        <xdr:cNvPr id="315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0" y="142875"/>
          <a:ext cx="9715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495299</xdr:colOff>
      <xdr:row>0</xdr:row>
      <xdr:rowOff>28575</xdr:rowOff>
    </xdr:from>
    <xdr:to>
      <xdr:col>4</xdr:col>
      <xdr:colOff>200024</xdr:colOff>
      <xdr:row>4</xdr:row>
      <xdr:rowOff>171450</xdr:rowOff>
    </xdr:to>
    <xdr:pic>
      <xdr:nvPicPr>
        <xdr:cNvPr id="417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2224" y="28575"/>
          <a:ext cx="9810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161924</xdr:rowOff>
    </xdr:from>
    <xdr:to>
      <xdr:col>3</xdr:col>
      <xdr:colOff>1524000</xdr:colOff>
      <xdr:row>4</xdr:row>
      <xdr:rowOff>190499</xdr:rowOff>
    </xdr:to>
    <xdr:pic>
      <xdr:nvPicPr>
        <xdr:cNvPr id="520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43200" y="161924"/>
          <a:ext cx="8477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0</xdr:row>
      <xdr:rowOff>57150</xdr:rowOff>
    </xdr:from>
    <xdr:to>
      <xdr:col>4</xdr:col>
      <xdr:colOff>133350</xdr:colOff>
      <xdr:row>5</xdr:row>
      <xdr:rowOff>0</xdr:rowOff>
    </xdr:to>
    <xdr:pic>
      <xdr:nvPicPr>
        <xdr:cNvPr id="622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57150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895350</xdr:colOff>
      <xdr:row>0</xdr:row>
      <xdr:rowOff>0</xdr:rowOff>
    </xdr:from>
    <xdr:to>
      <xdr:col>4</xdr:col>
      <xdr:colOff>85725</xdr:colOff>
      <xdr:row>4</xdr:row>
      <xdr:rowOff>161925</xdr:rowOff>
    </xdr:to>
    <xdr:pic>
      <xdr:nvPicPr>
        <xdr:cNvPr id="929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81325" y="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0</xdr:row>
      <xdr:rowOff>28575</xdr:rowOff>
    </xdr:from>
    <xdr:to>
      <xdr:col>4</xdr:col>
      <xdr:colOff>28575</xdr:colOff>
      <xdr:row>4</xdr:row>
      <xdr:rowOff>171450</xdr:rowOff>
    </xdr:to>
    <xdr:pic>
      <xdr:nvPicPr>
        <xdr:cNvPr id="1032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14625" y="285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47625</xdr:rowOff>
    </xdr:from>
    <xdr:to>
      <xdr:col>4</xdr:col>
      <xdr:colOff>180975</xdr:colOff>
      <xdr:row>5</xdr:row>
      <xdr:rowOff>19050</xdr:rowOff>
    </xdr:to>
    <xdr:pic>
      <xdr:nvPicPr>
        <xdr:cNvPr id="1237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47625"/>
          <a:ext cx="9144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104775</xdr:rowOff>
    </xdr:from>
    <xdr:to>
      <xdr:col>4</xdr:col>
      <xdr:colOff>142875</xdr:colOff>
      <xdr:row>4</xdr:row>
      <xdr:rowOff>180975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10477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2"/>
  <sheetViews>
    <sheetView workbookViewId="0">
      <selection activeCell="E18" sqref="E18"/>
    </sheetView>
  </sheetViews>
  <sheetFormatPr baseColWidth="10" defaultRowHeight="15"/>
  <cols>
    <col min="1" max="1" width="18.140625" customWidth="1"/>
    <col min="2" max="2" width="22.5703125" bestFit="1" customWidth="1"/>
    <col min="3" max="3" width="21.28515625" style="6" customWidth="1"/>
    <col min="4" max="4" width="19.42578125" style="1" customWidth="1"/>
  </cols>
  <sheetData>
    <row r="1" spans="2:4">
      <c r="B1" s="11"/>
      <c r="C1"/>
      <c r="D1"/>
    </row>
    <row r="2" spans="2:4">
      <c r="C2"/>
      <c r="D2"/>
    </row>
    <row r="3" spans="2:4">
      <c r="C3"/>
      <c r="D3"/>
    </row>
    <row r="4" spans="2:4">
      <c r="C4"/>
      <c r="D4"/>
    </row>
    <row r="5" spans="2:4">
      <c r="C5"/>
      <c r="D5"/>
    </row>
    <row r="6" spans="2:4">
      <c r="B6" s="61" t="s">
        <v>14</v>
      </c>
      <c r="C6" s="61"/>
      <c r="D6" s="61"/>
    </row>
    <row r="7" spans="2:4" ht="23.25">
      <c r="B7" s="62" t="s">
        <v>15</v>
      </c>
      <c r="C7" s="62"/>
      <c r="D7" s="62"/>
    </row>
    <row r="8" spans="2:4" ht="22.5">
      <c r="B8" s="63" t="s">
        <v>16</v>
      </c>
      <c r="C8" s="63"/>
      <c r="D8" s="63"/>
    </row>
    <row r="9" spans="2:4" ht="16.5" thickBot="1">
      <c r="B9" s="64" t="s">
        <v>32</v>
      </c>
      <c r="C9" s="64"/>
      <c r="D9" s="64"/>
    </row>
    <row r="10" spans="2:4" ht="15.75" thickBot="1">
      <c r="B10" s="65" t="s">
        <v>22</v>
      </c>
      <c r="C10" s="66"/>
      <c r="D10" s="67"/>
    </row>
    <row r="11" spans="2:4" ht="15.75" thickBot="1">
      <c r="B11" s="2" t="s">
        <v>13</v>
      </c>
      <c r="C11" s="2" t="s">
        <v>7</v>
      </c>
      <c r="D11" s="2" t="s">
        <v>8</v>
      </c>
    </row>
    <row r="12" spans="2:4">
      <c r="B12" s="9" t="s">
        <v>9</v>
      </c>
      <c r="C12" s="10">
        <f>'Bovino Carnico'!F35</f>
        <v>308202.3505859375</v>
      </c>
      <c r="D12" s="29">
        <f>'Bovino Carnico'!G35</f>
        <v>1490966.212890625</v>
      </c>
    </row>
    <row r="13" spans="2:4">
      <c r="B13" s="7" t="s">
        <v>10</v>
      </c>
      <c r="C13" s="8">
        <f>'Bovino Lacteo'!F153</f>
        <v>712192.40119791031</v>
      </c>
      <c r="D13" s="30">
        <f>'Bovino Lacteo'!G153</f>
        <v>3426890.2898025513</v>
      </c>
    </row>
    <row r="14" spans="2:4">
      <c r="B14" s="7" t="s">
        <v>1</v>
      </c>
      <c r="C14" s="8">
        <f>Leche!F157</f>
        <v>573476.33796310425</v>
      </c>
      <c r="D14" s="30">
        <f>Leche!G157</f>
        <v>3648522.2711904906</v>
      </c>
    </row>
    <row r="15" spans="2:4">
      <c r="B15" s="7" t="s">
        <v>11</v>
      </c>
      <c r="C15" s="8">
        <f>'Porcino Carnico'!F14</f>
        <v>0</v>
      </c>
      <c r="D15" s="30">
        <f>'Porcino Carnico'!G14</f>
        <v>0</v>
      </c>
    </row>
    <row r="16" spans="2:4">
      <c r="B16" s="7" t="s">
        <v>12</v>
      </c>
      <c r="C16" s="8">
        <f>Pieles!F88</f>
        <v>5189314.80859375</v>
      </c>
      <c r="D16" s="30">
        <f>Pieles!G88</f>
        <v>4606615.0947875977</v>
      </c>
    </row>
    <row r="17" spans="2:4">
      <c r="B17" s="7" t="s">
        <v>3</v>
      </c>
      <c r="C17" s="8">
        <f>Embutidos!F90</f>
        <v>4010949.0748205185</v>
      </c>
      <c r="D17" s="30">
        <f>Embutidos!G90</f>
        <v>5519612.4733886719</v>
      </c>
    </row>
    <row r="18" spans="2:4">
      <c r="B18" s="7" t="s">
        <v>2</v>
      </c>
      <c r="C18" s="8">
        <f>'Otro Origen'!F229</f>
        <v>17552694.783785105</v>
      </c>
      <c r="D18" s="30">
        <f>'Otro Origen'!G229</f>
        <v>49931829.637390137</v>
      </c>
    </row>
    <row r="19" spans="2:4">
      <c r="B19" s="55" t="s">
        <v>127</v>
      </c>
      <c r="C19" s="56">
        <f>Huevo!F18</f>
        <v>17569.959999084473</v>
      </c>
      <c r="D19" s="56">
        <f>Huevo!G18</f>
        <v>33516.69921875</v>
      </c>
    </row>
    <row r="20" spans="2:4">
      <c r="B20" s="7" t="s">
        <v>18</v>
      </c>
      <c r="C20" s="8">
        <f>'Alimento animal'!F31</f>
        <v>14173389.523681641</v>
      </c>
      <c r="D20" s="30">
        <f>'Alimento animal'!G31</f>
        <v>12292534.515625</v>
      </c>
    </row>
    <row r="21" spans="2:4" ht="15.75" thickBot="1">
      <c r="B21" s="13" t="s">
        <v>17</v>
      </c>
      <c r="C21" s="14"/>
      <c r="D21" s="29">
        <f>'Pro vet'!E33</f>
        <v>1895293.4703979492</v>
      </c>
    </row>
    <row r="22" spans="2:4" ht="15.75" thickBot="1">
      <c r="B22" s="15" t="s">
        <v>0</v>
      </c>
      <c r="C22" s="17">
        <f>SUM(C12:C21)</f>
        <v>42537789.24062705</v>
      </c>
      <c r="D22" s="16">
        <f>SUM(D12:D21)</f>
        <v>82845780.664691776</v>
      </c>
    </row>
  </sheetData>
  <mergeCells count="5">
    <mergeCell ref="B6:D6"/>
    <mergeCell ref="B7:D7"/>
    <mergeCell ref="B8:D8"/>
    <mergeCell ref="B9:D9"/>
    <mergeCell ref="B10:D10"/>
  </mergeCells>
  <printOptions horizontalCentered="1"/>
  <pageMargins left="0.45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1"/>
  <sheetViews>
    <sheetView topLeftCell="A9" workbookViewId="0">
      <selection activeCell="H17" sqref="H17"/>
    </sheetView>
  </sheetViews>
  <sheetFormatPr baseColWidth="10" defaultColWidth="52.5703125" defaultRowHeight="15"/>
  <cols>
    <col min="1" max="1" width="11.42578125" bestFit="1" customWidth="1"/>
    <col min="2" max="2" width="16.42578125" bestFit="1" customWidth="1"/>
    <col min="3" max="3" width="20.7109375" bestFit="1" customWidth="1"/>
    <col min="4" max="4" width="21.42578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>
      <c r="A1" s="12"/>
    </row>
    <row r="6" spans="1:7">
      <c r="A6" s="61" t="s">
        <v>14</v>
      </c>
      <c r="B6" s="61"/>
      <c r="C6" s="61"/>
      <c r="D6" s="61"/>
      <c r="E6" s="61"/>
      <c r="F6" s="61"/>
      <c r="G6" s="61"/>
    </row>
    <row r="7" spans="1:7" ht="23.25">
      <c r="A7" s="62" t="s">
        <v>15</v>
      </c>
      <c r="B7" s="62"/>
      <c r="C7" s="62"/>
      <c r="D7" s="62"/>
      <c r="E7" s="62"/>
      <c r="F7" s="62"/>
      <c r="G7" s="62"/>
    </row>
    <row r="8" spans="1:7" ht="22.5">
      <c r="A8" s="63" t="s">
        <v>16</v>
      </c>
      <c r="B8" s="63"/>
      <c r="C8" s="63"/>
      <c r="D8" s="63"/>
      <c r="E8" s="63"/>
      <c r="F8" s="63"/>
      <c r="G8" s="63"/>
    </row>
    <row r="9" spans="1:7" ht="20.25" thickBot="1">
      <c r="A9" s="68" t="s">
        <v>32</v>
      </c>
      <c r="B9" s="68"/>
      <c r="C9" s="68"/>
      <c r="D9" s="68"/>
      <c r="E9" s="68"/>
      <c r="F9" s="68"/>
      <c r="G9" s="68"/>
    </row>
    <row r="10" spans="1:7" ht="15.75" thickBot="1">
      <c r="A10" s="65" t="s">
        <v>30</v>
      </c>
      <c r="B10" s="66"/>
      <c r="C10" s="66"/>
      <c r="D10" s="66"/>
      <c r="E10" s="66"/>
      <c r="F10" s="66"/>
      <c r="G10" s="69"/>
    </row>
    <row r="11" spans="1:7" ht="15.75" thickBot="1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>
      <c r="A12" s="35" t="s">
        <v>83</v>
      </c>
      <c r="B12" s="35" t="s">
        <v>94</v>
      </c>
      <c r="C12" s="35" t="s">
        <v>95</v>
      </c>
      <c r="D12" s="35" t="s">
        <v>96</v>
      </c>
      <c r="E12" s="35" t="s">
        <v>92</v>
      </c>
      <c r="F12" s="36">
        <v>1133021.921875</v>
      </c>
      <c r="G12" s="38">
        <v>730893.34375</v>
      </c>
    </row>
    <row r="13" spans="1:7" ht="15.75" thickBot="1">
      <c r="A13" s="20" t="s">
        <v>83</v>
      </c>
      <c r="B13" s="22"/>
      <c r="C13" s="22"/>
      <c r="D13" s="22"/>
      <c r="E13" s="22"/>
      <c r="F13" s="22">
        <f>SUM(F12)</f>
        <v>1133021.921875</v>
      </c>
      <c r="G13" s="21">
        <f>SUM(G12)</f>
        <v>730893.34375</v>
      </c>
    </row>
    <row r="14" spans="1:7">
      <c r="A14" s="35" t="s">
        <v>97</v>
      </c>
      <c r="B14" s="35" t="s">
        <v>2</v>
      </c>
      <c r="C14" s="35" t="s">
        <v>95</v>
      </c>
      <c r="D14" s="35" t="s">
        <v>104</v>
      </c>
      <c r="E14" s="35" t="s">
        <v>92</v>
      </c>
      <c r="F14" s="36">
        <v>125000</v>
      </c>
      <c r="G14" s="38">
        <v>172699</v>
      </c>
    </row>
    <row r="15" spans="1:7" ht="15.75" thickBot="1">
      <c r="A15" s="20" t="s">
        <v>97</v>
      </c>
      <c r="B15" s="22"/>
      <c r="C15" s="22"/>
      <c r="D15" s="22"/>
      <c r="E15" s="22"/>
      <c r="F15" s="22">
        <f>SUM(F14)</f>
        <v>125000</v>
      </c>
      <c r="G15" s="21">
        <f>SUM(G14)</f>
        <v>172699</v>
      </c>
    </row>
    <row r="16" spans="1:7">
      <c r="A16" s="35" t="s">
        <v>113</v>
      </c>
      <c r="B16" s="35" t="s">
        <v>94</v>
      </c>
      <c r="C16" s="35" t="s">
        <v>95</v>
      </c>
      <c r="D16" s="35" t="s">
        <v>96</v>
      </c>
      <c r="E16" s="35" t="s">
        <v>92</v>
      </c>
      <c r="F16" s="36">
        <v>1248944.75</v>
      </c>
      <c r="G16" s="38">
        <v>620364.8125</v>
      </c>
    </row>
    <row r="17" spans="1:7" ht="15.75" thickBot="1">
      <c r="A17" s="20" t="s">
        <v>113</v>
      </c>
      <c r="B17" s="22"/>
      <c r="C17" s="22"/>
      <c r="D17" s="22"/>
      <c r="E17" s="22"/>
      <c r="F17" s="22">
        <f>SUM(F16)</f>
        <v>1248944.75</v>
      </c>
      <c r="G17" s="21">
        <f>SUM(G16)</f>
        <v>620364.8125</v>
      </c>
    </row>
    <row r="18" spans="1:7">
      <c r="A18" s="35" t="s">
        <v>114</v>
      </c>
      <c r="B18" s="35" t="s">
        <v>94</v>
      </c>
      <c r="C18" s="35" t="s">
        <v>95</v>
      </c>
      <c r="D18" s="35" t="s">
        <v>96</v>
      </c>
      <c r="E18" s="35" t="s">
        <v>92</v>
      </c>
      <c r="F18" s="36">
        <v>1432780</v>
      </c>
      <c r="G18" s="38">
        <v>939863.21875</v>
      </c>
    </row>
    <row r="19" spans="1:7">
      <c r="A19" s="35" t="s">
        <v>114</v>
      </c>
      <c r="B19" s="35" t="s">
        <v>128</v>
      </c>
      <c r="C19" s="35" t="s">
        <v>129</v>
      </c>
      <c r="D19" s="35" t="s">
        <v>130</v>
      </c>
      <c r="E19" s="35" t="s">
        <v>48</v>
      </c>
      <c r="F19" s="36">
        <v>231800</v>
      </c>
      <c r="G19" s="38">
        <v>129808</v>
      </c>
    </row>
    <row r="20" spans="1:7" ht="15.75" thickBot="1">
      <c r="A20" s="20" t="s">
        <v>114</v>
      </c>
      <c r="B20" s="22"/>
      <c r="C20" s="22"/>
      <c r="D20" s="22"/>
      <c r="E20" s="22"/>
      <c r="F20" s="22">
        <f>SUM(F18:F19)</f>
        <v>1664580</v>
      </c>
      <c r="G20" s="21">
        <f>SUM(G18:G19)</f>
        <v>1069671.21875</v>
      </c>
    </row>
    <row r="21" spans="1:7">
      <c r="A21" s="35" t="s">
        <v>136</v>
      </c>
      <c r="B21" s="35" t="s">
        <v>94</v>
      </c>
      <c r="C21" s="35" t="s">
        <v>95</v>
      </c>
      <c r="D21" s="35" t="s">
        <v>96</v>
      </c>
      <c r="E21" s="35" t="s">
        <v>92</v>
      </c>
      <c r="F21" s="36">
        <v>322272</v>
      </c>
      <c r="G21" s="38">
        <v>939883.21875</v>
      </c>
    </row>
    <row r="22" spans="1:7" ht="15.75" thickBot="1">
      <c r="A22" s="20" t="s">
        <v>136</v>
      </c>
      <c r="B22" s="22"/>
      <c r="C22" s="22"/>
      <c r="D22" s="22"/>
      <c r="E22" s="22"/>
      <c r="F22" s="22">
        <f>SUM(F21)</f>
        <v>322272</v>
      </c>
      <c r="G22" s="21">
        <f>SUM(G21)</f>
        <v>939883.21875</v>
      </c>
    </row>
    <row r="23" spans="1:7">
      <c r="A23" s="35" t="s">
        <v>143</v>
      </c>
      <c r="B23" s="35" t="s">
        <v>94</v>
      </c>
      <c r="C23" s="35" t="s">
        <v>95</v>
      </c>
      <c r="D23" s="35" t="s">
        <v>96</v>
      </c>
      <c r="E23" s="35" t="s">
        <v>92</v>
      </c>
      <c r="F23" s="36">
        <v>1430224.75</v>
      </c>
      <c r="G23" s="38">
        <v>939863.21875</v>
      </c>
    </row>
    <row r="24" spans="1:7">
      <c r="A24" s="35" t="s">
        <v>143</v>
      </c>
      <c r="B24" s="35" t="s">
        <v>2</v>
      </c>
      <c r="C24" s="35" t="s">
        <v>95</v>
      </c>
      <c r="D24" s="35" t="s">
        <v>104</v>
      </c>
      <c r="E24" s="35" t="s">
        <v>92</v>
      </c>
      <c r="F24" s="36">
        <v>92140</v>
      </c>
      <c r="G24" s="38">
        <v>130398.0390625</v>
      </c>
    </row>
    <row r="25" spans="1:7" ht="15.75" thickBot="1">
      <c r="A25" s="20" t="s">
        <v>143</v>
      </c>
      <c r="B25" s="22"/>
      <c r="C25" s="22"/>
      <c r="D25" s="22"/>
      <c r="E25" s="22"/>
      <c r="F25" s="22">
        <f>SUM(F23:F24)</f>
        <v>1522364.75</v>
      </c>
      <c r="G25" s="21">
        <f>SUM(G23:G24)</f>
        <v>1070261.2578125</v>
      </c>
    </row>
    <row r="26" spans="1:7">
      <c r="A26" s="35" t="s">
        <v>145</v>
      </c>
      <c r="B26" s="35" t="s">
        <v>94</v>
      </c>
      <c r="C26" s="35" t="s">
        <v>95</v>
      </c>
      <c r="D26" s="35" t="s">
        <v>96</v>
      </c>
      <c r="E26" s="35" t="s">
        <v>92</v>
      </c>
      <c r="F26" s="36">
        <v>200111.33996582031</v>
      </c>
      <c r="G26" s="38">
        <v>918371.203125</v>
      </c>
    </row>
    <row r="27" spans="1:7" ht="15.75" thickBot="1">
      <c r="A27" s="20" t="s">
        <v>145</v>
      </c>
      <c r="B27" s="22"/>
      <c r="C27" s="22"/>
      <c r="D27" s="22"/>
      <c r="E27" s="22"/>
      <c r="F27" s="22">
        <f>SUM(F26)</f>
        <v>200111.33996582031</v>
      </c>
      <c r="G27" s="21">
        <f>SUM(G26)</f>
        <v>918371.203125</v>
      </c>
    </row>
    <row r="28" spans="1:7">
      <c r="A28" s="35" t="s">
        <v>160</v>
      </c>
      <c r="B28" s="35" t="s">
        <v>94</v>
      </c>
      <c r="C28" s="35" t="s">
        <v>95</v>
      </c>
      <c r="D28" s="35" t="s">
        <v>96</v>
      </c>
      <c r="E28" s="35" t="s">
        <v>92</v>
      </c>
      <c r="F28" s="36">
        <v>1560800</v>
      </c>
      <c r="G28" s="38">
        <v>1000726.40625</v>
      </c>
    </row>
    <row r="29" spans="1:7">
      <c r="A29" s="35" t="s">
        <v>160</v>
      </c>
      <c r="B29" s="35" t="s">
        <v>94</v>
      </c>
      <c r="C29" s="35" t="s">
        <v>95</v>
      </c>
      <c r="D29" s="35" t="s">
        <v>164</v>
      </c>
      <c r="E29" s="35" t="s">
        <v>92</v>
      </c>
      <c r="F29" s="36">
        <v>90000</v>
      </c>
      <c r="G29" s="38">
        <v>123760</v>
      </c>
    </row>
    <row r="30" spans="1:7" ht="15.75" thickBot="1">
      <c r="A30" s="20" t="s">
        <v>160</v>
      </c>
      <c r="B30" s="22"/>
      <c r="C30" s="22"/>
      <c r="D30" s="22"/>
      <c r="E30" s="22"/>
      <c r="F30" s="22">
        <f>SUM(F29)</f>
        <v>90000</v>
      </c>
      <c r="G30" s="21">
        <f>SUM(G29)</f>
        <v>123760</v>
      </c>
    </row>
    <row r="31" spans="1:7" ht="16.5" thickBot="1">
      <c r="A31" s="18" t="s">
        <v>0</v>
      </c>
      <c r="B31" s="18"/>
      <c r="C31" s="18"/>
      <c r="D31" s="18"/>
      <c r="E31" s="18"/>
      <c r="F31" s="18">
        <f>SUM(F12:F30)</f>
        <v>14173389.523681641</v>
      </c>
      <c r="G31" s="31">
        <f>SUM(G12:G30)</f>
        <v>12292534.515625</v>
      </c>
    </row>
  </sheetData>
  <sortState ref="A12:H31">
    <sortCondition ref="D12:D31"/>
    <sortCondition ref="E12:E31"/>
  </sortState>
  <mergeCells count="5">
    <mergeCell ref="A6:G6"/>
    <mergeCell ref="A7:G7"/>
    <mergeCell ref="A8:G8"/>
    <mergeCell ref="A9:G9"/>
    <mergeCell ref="A10:G10"/>
  </mergeCells>
  <printOptions horizontalCentered="1"/>
  <pageMargins left="0.36" right="0.47" top="0.46" bottom="0.63" header="0.3" footer="0.3"/>
  <pageSetup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B10" workbookViewId="0">
      <selection activeCell="H20" sqref="H20"/>
    </sheetView>
  </sheetViews>
  <sheetFormatPr baseColWidth="10" defaultColWidth="24.140625" defaultRowHeight="15"/>
  <cols>
    <col min="1" max="1" width="16.7109375" hidden="1" customWidth="1"/>
    <col min="2" max="2" width="11" bestFit="1" customWidth="1"/>
    <col min="3" max="3" width="10.140625" bestFit="1" customWidth="1"/>
    <col min="4" max="4" width="20.140625" bestFit="1" customWidth="1"/>
    <col min="5" max="5" width="22.42578125" customWidth="1"/>
  </cols>
  <sheetData>
    <row r="1" spans="2:5">
      <c r="B1" s="28"/>
      <c r="E1" s="32"/>
    </row>
    <row r="2" spans="2:5">
      <c r="E2" s="32"/>
    </row>
    <row r="3" spans="2:5">
      <c r="E3" s="32"/>
    </row>
    <row r="4" spans="2:5">
      <c r="E4" s="32"/>
    </row>
    <row r="5" spans="2:5">
      <c r="E5" s="32"/>
    </row>
    <row r="6" spans="2:5">
      <c r="B6" s="61" t="s">
        <v>14</v>
      </c>
      <c r="C6" s="61"/>
      <c r="D6" s="61"/>
      <c r="E6" s="61"/>
    </row>
    <row r="7" spans="2:5" ht="23.25">
      <c r="B7" s="62" t="s">
        <v>15</v>
      </c>
      <c r="C7" s="62"/>
      <c r="D7" s="62"/>
      <c r="E7" s="62"/>
    </row>
    <row r="8" spans="2:5" ht="22.5">
      <c r="B8" s="63" t="s">
        <v>16</v>
      </c>
      <c r="C8" s="63"/>
      <c r="D8" s="63"/>
      <c r="E8" s="63"/>
    </row>
    <row r="9" spans="2:5" ht="20.25" thickBot="1">
      <c r="B9" s="68" t="s">
        <v>32</v>
      </c>
      <c r="C9" s="68"/>
      <c r="D9" s="68"/>
      <c r="E9" s="68"/>
    </row>
    <row r="10" spans="2:5" ht="15.75" thickBot="1">
      <c r="B10" s="70" t="s">
        <v>31</v>
      </c>
      <c r="C10" s="71"/>
      <c r="D10" s="71"/>
      <c r="E10" s="71"/>
    </row>
    <row r="11" spans="2:5" ht="15.75" thickBot="1">
      <c r="B11" s="33" t="s">
        <v>4</v>
      </c>
      <c r="C11" s="33" t="s">
        <v>13</v>
      </c>
      <c r="D11" s="34" t="s">
        <v>21</v>
      </c>
      <c r="E11" s="34" t="s">
        <v>8</v>
      </c>
    </row>
    <row r="12" spans="2:5">
      <c r="B12" s="46" t="s">
        <v>33</v>
      </c>
      <c r="C12" s="46" t="s">
        <v>81</v>
      </c>
      <c r="D12" s="46" t="s">
        <v>82</v>
      </c>
      <c r="E12" s="37">
        <v>34484.400390625</v>
      </c>
    </row>
    <row r="13" spans="2:5" ht="15.75" thickBot="1">
      <c r="B13" s="20" t="s">
        <v>33</v>
      </c>
      <c r="C13" s="22"/>
      <c r="D13" s="22"/>
      <c r="E13" s="21">
        <f>SUM(E12)</f>
        <v>34484.400390625</v>
      </c>
    </row>
    <row r="14" spans="2:5">
      <c r="B14" s="46" t="s">
        <v>83</v>
      </c>
      <c r="C14" s="46" t="s">
        <v>81</v>
      </c>
      <c r="D14" s="46" t="s">
        <v>48</v>
      </c>
      <c r="E14" s="37">
        <v>159000</v>
      </c>
    </row>
    <row r="15" spans="2:5">
      <c r="B15" s="46" t="s">
        <v>83</v>
      </c>
      <c r="C15" s="46" t="s">
        <v>81</v>
      </c>
      <c r="D15" s="46" t="s">
        <v>40</v>
      </c>
      <c r="E15" s="37">
        <v>143100</v>
      </c>
    </row>
    <row r="16" spans="2:5" ht="15.75" thickBot="1">
      <c r="B16" s="20" t="s">
        <v>83</v>
      </c>
      <c r="C16" s="22"/>
      <c r="D16" s="22"/>
      <c r="E16" s="21">
        <f>SUM(E14:E15)</f>
        <v>302100</v>
      </c>
    </row>
    <row r="17" spans="2:5">
      <c r="B17" s="46" t="s">
        <v>97</v>
      </c>
      <c r="C17" s="46" t="s">
        <v>81</v>
      </c>
      <c r="D17" s="46" t="s">
        <v>105</v>
      </c>
      <c r="E17" s="37">
        <v>115450</v>
      </c>
    </row>
    <row r="18" spans="2:5" ht="15.75" thickBot="1">
      <c r="B18" s="20" t="s">
        <v>97</v>
      </c>
      <c r="C18" s="22"/>
      <c r="D18" s="22"/>
      <c r="E18" s="21">
        <f>SUM(E17)</f>
        <v>115450</v>
      </c>
    </row>
    <row r="19" spans="2:5">
      <c r="B19" s="46" t="s">
        <v>106</v>
      </c>
      <c r="C19" s="46" t="s">
        <v>81</v>
      </c>
      <c r="D19" s="46" t="s">
        <v>111</v>
      </c>
      <c r="E19" s="37">
        <v>130981</v>
      </c>
    </row>
    <row r="20" spans="2:5">
      <c r="B20" s="46" t="s">
        <v>106</v>
      </c>
      <c r="C20" s="46" t="s">
        <v>81</v>
      </c>
      <c r="D20" s="46" t="s">
        <v>48</v>
      </c>
      <c r="E20" s="37">
        <v>433169.07000732422</v>
      </c>
    </row>
    <row r="21" spans="2:5">
      <c r="B21" s="46" t="s">
        <v>106</v>
      </c>
      <c r="C21" s="46" t="s">
        <v>81</v>
      </c>
      <c r="D21" s="46" t="s">
        <v>112</v>
      </c>
      <c r="E21" s="37">
        <v>15040</v>
      </c>
    </row>
    <row r="22" spans="2:5" ht="15.75" thickBot="1">
      <c r="B22" s="20" t="s">
        <v>106</v>
      </c>
      <c r="C22" s="22"/>
      <c r="D22" s="22"/>
      <c r="E22" s="21">
        <f>SUM(E19:E21)</f>
        <v>579190.07000732422</v>
      </c>
    </row>
    <row r="23" spans="2:5">
      <c r="B23" s="46" t="s">
        <v>113</v>
      </c>
      <c r="C23" s="46" t="s">
        <v>81</v>
      </c>
      <c r="D23" s="46" t="s">
        <v>137</v>
      </c>
      <c r="E23" s="37">
        <v>95470</v>
      </c>
    </row>
    <row r="24" spans="2:5">
      <c r="B24" s="46" t="s">
        <v>113</v>
      </c>
      <c r="C24" s="46" t="s">
        <v>81</v>
      </c>
      <c r="D24" s="46" t="s">
        <v>105</v>
      </c>
      <c r="E24" s="37">
        <v>115450</v>
      </c>
    </row>
    <row r="25" spans="2:5">
      <c r="B25" s="51" t="s">
        <v>113</v>
      </c>
      <c r="C25" s="52"/>
      <c r="D25" s="52"/>
      <c r="E25" s="53">
        <f>SUM(E23:E24)</f>
        <v>210920</v>
      </c>
    </row>
    <row r="26" spans="2:5">
      <c r="B26" s="46" t="s">
        <v>138</v>
      </c>
      <c r="C26" s="46" t="s">
        <v>81</v>
      </c>
      <c r="D26" s="46" t="s">
        <v>48</v>
      </c>
      <c r="E26" s="37">
        <v>405110</v>
      </c>
    </row>
    <row r="27" spans="2:5" ht="15.75" thickBot="1">
      <c r="B27" s="20" t="s">
        <v>138</v>
      </c>
      <c r="C27" s="22"/>
      <c r="D27" s="22"/>
      <c r="E27" s="21">
        <f>SUM(E26)</f>
        <v>405110</v>
      </c>
    </row>
    <row r="28" spans="2:5">
      <c r="B28" s="46" t="s">
        <v>154</v>
      </c>
      <c r="C28" s="46" t="s">
        <v>81</v>
      </c>
      <c r="D28" s="46" t="s">
        <v>159</v>
      </c>
      <c r="E28" s="37">
        <v>24735</v>
      </c>
    </row>
    <row r="29" spans="2:5">
      <c r="B29" s="46" t="s">
        <v>154</v>
      </c>
      <c r="C29" s="46" t="s">
        <v>81</v>
      </c>
      <c r="D29" s="46" t="s">
        <v>112</v>
      </c>
      <c r="E29" s="37">
        <v>28200</v>
      </c>
    </row>
    <row r="30" spans="2:5" ht="15.75" thickBot="1">
      <c r="B30" s="20" t="s">
        <v>154</v>
      </c>
      <c r="C30" s="22"/>
      <c r="D30" s="22"/>
      <c r="E30" s="21">
        <f>SUM(E28:E29)</f>
        <v>52935</v>
      </c>
    </row>
    <row r="31" spans="2:5">
      <c r="B31" s="46" t="s">
        <v>160</v>
      </c>
      <c r="C31" s="46" t="s">
        <v>81</v>
      </c>
      <c r="D31" s="46" t="s">
        <v>48</v>
      </c>
      <c r="E31" s="37">
        <v>195104</v>
      </c>
    </row>
    <row r="32" spans="2:5" ht="15.75" thickBot="1">
      <c r="B32" s="20" t="s">
        <v>154</v>
      </c>
      <c r="C32" s="22"/>
      <c r="D32" s="22"/>
      <c r="E32" s="21">
        <f>SUM(E31)</f>
        <v>195104</v>
      </c>
    </row>
    <row r="33" spans="2:5" ht="16.5" thickBot="1">
      <c r="B33" s="18" t="s">
        <v>0</v>
      </c>
      <c r="C33" s="18"/>
      <c r="D33" s="18"/>
      <c r="E33" s="19">
        <f>SUM(E32,E30,E27,E25,E22,E18,E16,E13)</f>
        <v>1895293.4703979492</v>
      </c>
    </row>
  </sheetData>
  <mergeCells count="5">
    <mergeCell ref="B6:E6"/>
    <mergeCell ref="B7:E7"/>
    <mergeCell ref="B8:E8"/>
    <mergeCell ref="B9:E9"/>
    <mergeCell ref="B10:E10"/>
  </mergeCells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8"/>
  <sheetViews>
    <sheetView topLeftCell="A20" workbookViewId="0">
      <selection activeCell="E29" sqref="E29"/>
    </sheetView>
  </sheetViews>
  <sheetFormatPr baseColWidth="10" defaultColWidth="36.140625" defaultRowHeight="15"/>
  <cols>
    <col min="1" max="1" width="11.42578125" bestFit="1" customWidth="1"/>
    <col min="2" max="2" width="7.5703125" bestFit="1" customWidth="1"/>
    <col min="3" max="3" width="12" bestFit="1" customWidth="1"/>
    <col min="4" max="4" width="16.5703125" bestFit="1" customWidth="1"/>
    <col min="5" max="5" width="14.28515625" customWidth="1"/>
    <col min="6" max="6" width="9.85546875" style="6" bestFit="1" customWidth="1"/>
    <col min="7" max="7" width="14.42578125" style="1" bestFit="1" customWidth="1"/>
  </cols>
  <sheetData>
    <row r="1" spans="1:7">
      <c r="A1" s="11"/>
    </row>
    <row r="6" spans="1:7">
      <c r="A6" s="61" t="s">
        <v>14</v>
      </c>
      <c r="B6" s="61"/>
      <c r="C6" s="61"/>
      <c r="D6" s="61"/>
      <c r="E6" s="61"/>
      <c r="F6" s="61"/>
      <c r="G6" s="61"/>
    </row>
    <row r="7" spans="1:7" ht="23.25">
      <c r="A7" s="62" t="s">
        <v>15</v>
      </c>
      <c r="B7" s="62"/>
      <c r="C7" s="62"/>
      <c r="D7" s="62"/>
      <c r="E7" s="62"/>
      <c r="F7" s="62"/>
      <c r="G7" s="62"/>
    </row>
    <row r="8" spans="1:7" ht="19.5" customHeight="1">
      <c r="A8" s="63" t="s">
        <v>16</v>
      </c>
      <c r="B8" s="63"/>
      <c r="C8" s="63"/>
      <c r="D8" s="63"/>
      <c r="E8" s="63"/>
      <c r="F8" s="63"/>
      <c r="G8" s="63"/>
    </row>
    <row r="9" spans="1:7" ht="20.25" thickBot="1">
      <c r="A9" s="68" t="s">
        <v>32</v>
      </c>
      <c r="B9" s="68"/>
      <c r="C9" s="68"/>
      <c r="D9" s="68"/>
      <c r="E9" s="68"/>
      <c r="F9" s="68"/>
      <c r="G9" s="68"/>
    </row>
    <row r="10" spans="1:7" ht="15.75" thickBot="1">
      <c r="A10" s="65" t="s">
        <v>24</v>
      </c>
      <c r="B10" s="66"/>
      <c r="C10" s="66"/>
      <c r="D10" s="66"/>
      <c r="E10" s="66"/>
      <c r="F10" s="66"/>
      <c r="G10" s="69"/>
    </row>
    <row r="11" spans="1:7" ht="15.75" thickBot="1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 ht="30">
      <c r="A12" s="45" t="s">
        <v>33</v>
      </c>
      <c r="B12" s="45" t="s">
        <v>34</v>
      </c>
      <c r="C12" s="45" t="s">
        <v>35</v>
      </c>
      <c r="D12" s="45" t="s">
        <v>36</v>
      </c>
      <c r="E12" s="45" t="s">
        <v>37</v>
      </c>
      <c r="F12" s="37">
        <v>11760</v>
      </c>
      <c r="G12" s="37">
        <v>43131.69921875</v>
      </c>
    </row>
    <row r="13" spans="1:7" ht="15.75" thickBot="1">
      <c r="A13" s="20" t="s">
        <v>33</v>
      </c>
      <c r="B13" s="22"/>
      <c r="C13" s="22"/>
      <c r="D13" s="22"/>
      <c r="E13" s="22"/>
      <c r="F13" s="22">
        <f>SUM(F12)</f>
        <v>11760</v>
      </c>
      <c r="G13" s="21">
        <f>SUM(G12)</f>
        <v>43131.69921875</v>
      </c>
    </row>
    <row r="14" spans="1:7">
      <c r="A14" s="47" t="s">
        <v>97</v>
      </c>
      <c r="B14" s="47" t="s">
        <v>34</v>
      </c>
      <c r="C14" s="47" t="s">
        <v>35</v>
      </c>
      <c r="D14" s="47" t="s">
        <v>98</v>
      </c>
      <c r="E14" s="47" t="s">
        <v>67</v>
      </c>
      <c r="F14" s="48">
        <v>25454.490234375</v>
      </c>
      <c r="G14" s="49">
        <v>69268.7578125</v>
      </c>
    </row>
    <row r="15" spans="1:7" ht="15.75" thickBot="1">
      <c r="A15" s="20" t="s">
        <v>97</v>
      </c>
      <c r="B15" s="22"/>
      <c r="C15" s="22"/>
      <c r="D15" s="22"/>
      <c r="E15" s="22"/>
      <c r="F15" s="22">
        <f>SUM(F14)</f>
        <v>25454.490234375</v>
      </c>
      <c r="G15" s="21">
        <f>SUM(G14)</f>
        <v>69268.7578125</v>
      </c>
    </row>
    <row r="16" spans="1:7">
      <c r="A16" s="47" t="s">
        <v>106</v>
      </c>
      <c r="B16" s="47" t="s">
        <v>34</v>
      </c>
      <c r="C16" s="47" t="s">
        <v>35</v>
      </c>
      <c r="D16" s="47" t="s">
        <v>107</v>
      </c>
      <c r="E16" s="47" t="s">
        <v>92</v>
      </c>
      <c r="F16" s="48">
        <v>13920.669921875</v>
      </c>
      <c r="G16" s="49">
        <v>99900.1015625</v>
      </c>
    </row>
    <row r="17" spans="1:7" ht="15.75" thickBot="1">
      <c r="A17" s="20" t="s">
        <v>97</v>
      </c>
      <c r="B17" s="22"/>
      <c r="C17" s="22"/>
      <c r="D17" s="22"/>
      <c r="E17" s="22"/>
      <c r="F17" s="22">
        <f>SUM(F16)</f>
        <v>13920.669921875</v>
      </c>
      <c r="G17" s="21">
        <f>SUM(G16)</f>
        <v>99900.1015625</v>
      </c>
    </row>
    <row r="18" spans="1:7">
      <c r="A18" s="45" t="s">
        <v>113</v>
      </c>
      <c r="B18" s="45" t="s">
        <v>34</v>
      </c>
      <c r="C18" s="45" t="s">
        <v>35</v>
      </c>
      <c r="D18" s="45" t="s">
        <v>98</v>
      </c>
      <c r="E18" s="45" t="s">
        <v>67</v>
      </c>
      <c r="F18" s="36">
        <v>24833.75</v>
      </c>
      <c r="G18" s="37">
        <v>95692.3125</v>
      </c>
    </row>
    <row r="19" spans="1:7" ht="15.75" thickBot="1">
      <c r="A19" s="20" t="s">
        <v>113</v>
      </c>
      <c r="B19" s="22"/>
      <c r="C19" s="22"/>
      <c r="D19" s="22"/>
      <c r="E19" s="22"/>
      <c r="F19" s="22">
        <f>SUM(F18)</f>
        <v>24833.75</v>
      </c>
      <c r="G19" s="21">
        <f>SUM(G18)</f>
        <v>95692.3125</v>
      </c>
    </row>
    <row r="20" spans="1:7">
      <c r="A20" s="35" t="s">
        <v>114</v>
      </c>
      <c r="B20" s="35" t="s">
        <v>34</v>
      </c>
      <c r="C20" s="35" t="s">
        <v>35</v>
      </c>
      <c r="D20" s="35" t="s">
        <v>98</v>
      </c>
      <c r="E20" s="35" t="s">
        <v>115</v>
      </c>
      <c r="F20" s="36">
        <v>22750</v>
      </c>
      <c r="G20" s="38">
        <v>120000</v>
      </c>
    </row>
    <row r="21" spans="1:7" ht="15.75" thickBot="1">
      <c r="A21" s="20" t="s">
        <v>114</v>
      </c>
      <c r="B21" s="22"/>
      <c r="C21" s="22"/>
      <c r="D21" s="22"/>
      <c r="E21" s="22"/>
      <c r="F21" s="22">
        <f>SUM(F20)</f>
        <v>22750</v>
      </c>
      <c r="G21" s="21">
        <f>SUM(G20)</f>
        <v>120000</v>
      </c>
    </row>
    <row r="22" spans="1:7">
      <c r="A22" s="35" t="s">
        <v>138</v>
      </c>
      <c r="B22" s="35" t="s">
        <v>34</v>
      </c>
      <c r="C22" s="35" t="s">
        <v>35</v>
      </c>
      <c r="D22" s="35" t="s">
        <v>98</v>
      </c>
      <c r="E22" s="35" t="s">
        <v>115</v>
      </c>
      <c r="F22" s="36">
        <v>56454.8798828125</v>
      </c>
      <c r="G22" s="38">
        <v>343598.578125</v>
      </c>
    </row>
    <row r="23" spans="1:7" ht="15.75" thickBot="1">
      <c r="A23" s="20" t="s">
        <v>138</v>
      </c>
      <c r="B23" s="22"/>
      <c r="C23" s="22"/>
      <c r="D23" s="22"/>
      <c r="E23" s="22"/>
      <c r="F23" s="22">
        <f>SUM(F22)</f>
        <v>56454.8798828125</v>
      </c>
      <c r="G23" s="21">
        <f>SUM(G22)</f>
        <v>343598.578125</v>
      </c>
    </row>
    <row r="24" spans="1:7">
      <c r="A24" s="35" t="s">
        <v>143</v>
      </c>
      <c r="B24" s="35" t="s">
        <v>34</v>
      </c>
      <c r="C24" s="35" t="s">
        <v>35</v>
      </c>
      <c r="D24" s="35" t="s">
        <v>98</v>
      </c>
      <c r="E24" s="35" t="s">
        <v>115</v>
      </c>
      <c r="F24" s="36">
        <v>22680</v>
      </c>
      <c r="G24" s="38">
        <v>119999.8828125</v>
      </c>
    </row>
    <row r="25" spans="1:7" ht="15.75" thickBot="1">
      <c r="A25" s="20" t="s">
        <v>143</v>
      </c>
      <c r="B25" s="22"/>
      <c r="C25" s="22"/>
      <c r="D25" s="22"/>
      <c r="E25" s="22"/>
      <c r="F25" s="22">
        <f>SUM(F24)</f>
        <v>22680</v>
      </c>
      <c r="G25" s="21">
        <f>SUM(G24)</f>
        <v>119999.8828125</v>
      </c>
    </row>
    <row r="26" spans="1:7">
      <c r="A26" s="35" t="s">
        <v>145</v>
      </c>
      <c r="B26" s="35" t="s">
        <v>34</v>
      </c>
      <c r="C26" s="35" t="s">
        <v>35</v>
      </c>
      <c r="D26" s="35" t="s">
        <v>98</v>
      </c>
      <c r="E26" s="35" t="s">
        <v>115</v>
      </c>
      <c r="F26" s="36">
        <v>10287.580078125</v>
      </c>
      <c r="G26" s="38">
        <v>110000</v>
      </c>
    </row>
    <row r="27" spans="1:7" ht="30">
      <c r="A27" s="35" t="s">
        <v>145</v>
      </c>
      <c r="B27" s="35" t="s">
        <v>34</v>
      </c>
      <c r="C27" s="35" t="s">
        <v>35</v>
      </c>
      <c r="D27" s="35" t="s">
        <v>146</v>
      </c>
      <c r="E27" s="35" t="s">
        <v>147</v>
      </c>
      <c r="F27" s="36">
        <v>25900.380859375</v>
      </c>
      <c r="G27" s="38">
        <v>75372</v>
      </c>
    </row>
    <row r="28" spans="1:7" ht="15.75" thickBot="1">
      <c r="A28" s="20" t="s">
        <v>145</v>
      </c>
      <c r="B28" s="22"/>
      <c r="C28" s="22"/>
      <c r="D28" s="22"/>
      <c r="E28" s="22"/>
      <c r="F28" s="22">
        <f>SUM(F26:F27)</f>
        <v>36187.9609375</v>
      </c>
      <c r="G28" s="21">
        <f>SUM(G26:G27)</f>
        <v>185372</v>
      </c>
    </row>
    <row r="29" spans="1:7">
      <c r="A29" s="35" t="s">
        <v>154</v>
      </c>
      <c r="B29" s="35" t="s">
        <v>34</v>
      </c>
      <c r="C29" s="35" t="s">
        <v>35</v>
      </c>
      <c r="D29" s="35" t="s">
        <v>98</v>
      </c>
      <c r="E29" s="35" t="s">
        <v>115</v>
      </c>
      <c r="F29" s="36">
        <v>23360.400390625</v>
      </c>
      <c r="G29" s="38">
        <v>114000</v>
      </c>
    </row>
    <row r="30" spans="1:7" ht="30">
      <c r="A30" s="35" t="s">
        <v>154</v>
      </c>
      <c r="B30" s="35" t="s">
        <v>34</v>
      </c>
      <c r="C30" s="35" t="s">
        <v>35</v>
      </c>
      <c r="D30" s="35" t="s">
        <v>146</v>
      </c>
      <c r="E30" s="35" t="s">
        <v>147</v>
      </c>
      <c r="F30" s="36">
        <v>11793.51953125</v>
      </c>
      <c r="G30" s="38">
        <v>34320</v>
      </c>
    </row>
    <row r="31" spans="1:7">
      <c r="A31" s="35" t="s">
        <v>154</v>
      </c>
      <c r="B31" s="35" t="s">
        <v>34</v>
      </c>
      <c r="C31" s="35" t="s">
        <v>35</v>
      </c>
      <c r="D31" s="35" t="s">
        <v>155</v>
      </c>
      <c r="E31" s="35" t="s">
        <v>147</v>
      </c>
      <c r="F31" s="36">
        <v>13647</v>
      </c>
      <c r="G31" s="38">
        <v>27682.880859375</v>
      </c>
    </row>
    <row r="32" spans="1:7" ht="15.75" thickBot="1">
      <c r="A32" s="20" t="s">
        <v>154</v>
      </c>
      <c r="B32" s="22"/>
      <c r="C32" s="22"/>
      <c r="D32" s="22"/>
      <c r="E32" s="22"/>
      <c r="F32" s="22">
        <f>SUM(F29:F31)</f>
        <v>48800.919921875</v>
      </c>
      <c r="G32" s="21">
        <f>SUM(G29:G31)</f>
        <v>176002.880859375</v>
      </c>
    </row>
    <row r="33" spans="1:7">
      <c r="A33" s="35" t="s">
        <v>160</v>
      </c>
      <c r="B33" s="35" t="s">
        <v>34</v>
      </c>
      <c r="C33" s="35" t="s">
        <v>35</v>
      </c>
      <c r="D33" s="35" t="s">
        <v>98</v>
      </c>
      <c r="E33" s="35" t="s">
        <v>115</v>
      </c>
      <c r="F33" s="36">
        <v>45359.6796875</v>
      </c>
      <c r="G33" s="38">
        <v>238000</v>
      </c>
    </row>
    <row r="34" spans="1:7" ht="15.75" thickBot="1">
      <c r="A34" s="20" t="s">
        <v>160</v>
      </c>
      <c r="B34" s="22"/>
      <c r="C34" s="22"/>
      <c r="D34" s="22"/>
      <c r="E34" s="22"/>
      <c r="F34" s="22">
        <f>SUM(F33)</f>
        <v>45359.6796875</v>
      </c>
      <c r="G34" s="21">
        <f>SUM(G33)</f>
        <v>238000</v>
      </c>
    </row>
    <row r="35" spans="1:7" ht="16.5" thickBot="1">
      <c r="A35" s="18" t="s">
        <v>0</v>
      </c>
      <c r="B35" s="18"/>
      <c r="C35" s="18"/>
      <c r="D35" s="18"/>
      <c r="E35" s="18"/>
      <c r="F35" s="18">
        <f>SUM(F34,F32,F28,F25,F23,F21,F19,F17,F15,F13)</f>
        <v>308202.3505859375</v>
      </c>
      <c r="G35" s="19">
        <f>SUM(G34,G32,G28,G25,G23,G21,G19,G17,G15,G13)</f>
        <v>1490966.212890625</v>
      </c>
    </row>
    <row r="36" spans="1:7" ht="17.25">
      <c r="A36" s="57"/>
      <c r="B36" s="57"/>
      <c r="C36" s="57"/>
      <c r="D36" s="57"/>
      <c r="E36" s="57"/>
      <c r="F36" s="58"/>
      <c r="G36" s="58"/>
    </row>
    <row r="37" spans="1:7" ht="17.25">
      <c r="F37" s="59"/>
      <c r="G37" s="60"/>
    </row>
    <row r="38" spans="1:7" ht="17.25">
      <c r="F38" s="59"/>
      <c r="G38" s="60"/>
    </row>
  </sheetData>
  <sortState ref="A12:H28">
    <sortCondition ref="D12:D28"/>
  </sortState>
  <mergeCells count="5">
    <mergeCell ref="A6:G6"/>
    <mergeCell ref="A7:G7"/>
    <mergeCell ref="A8:G8"/>
    <mergeCell ref="A9:G9"/>
    <mergeCell ref="A10:G10"/>
  </mergeCells>
  <printOptions horizontalCentered="1"/>
  <pageMargins left="0.7" right="0.7" top="0.75" bottom="0.75" header="0.3" footer="0.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3"/>
  <sheetViews>
    <sheetView topLeftCell="A130" workbookViewId="0">
      <selection activeCell="D148" sqref="D148"/>
    </sheetView>
  </sheetViews>
  <sheetFormatPr baseColWidth="10" defaultColWidth="25.140625" defaultRowHeight="15"/>
  <cols>
    <col min="1" max="1" width="11.42578125" bestFit="1" customWidth="1"/>
    <col min="2" max="2" width="7.5703125" bestFit="1" customWidth="1"/>
    <col min="3" max="3" width="12" bestFit="1" customWidth="1"/>
    <col min="4" max="4" width="19.140625" bestFit="1" customWidth="1"/>
    <col min="5" max="5" width="17.5703125" bestFit="1" customWidth="1"/>
    <col min="6" max="6" width="11.5703125" style="6" bestFit="1" customWidth="1"/>
    <col min="7" max="7" width="14.42578125" style="1" bestFit="1" customWidth="1"/>
  </cols>
  <sheetData>
    <row r="1" spans="1:7">
      <c r="A1" s="11"/>
    </row>
    <row r="6" spans="1:7">
      <c r="A6" s="61" t="s">
        <v>14</v>
      </c>
      <c r="B6" s="61"/>
      <c r="C6" s="61"/>
      <c r="D6" s="61"/>
      <c r="E6" s="61"/>
      <c r="F6" s="61"/>
      <c r="G6" s="61"/>
    </row>
    <row r="7" spans="1:7" ht="23.25">
      <c r="A7" s="62" t="s">
        <v>15</v>
      </c>
      <c r="B7" s="62"/>
      <c r="C7" s="62"/>
      <c r="D7" s="62"/>
      <c r="E7" s="62"/>
      <c r="F7" s="62"/>
      <c r="G7" s="62"/>
    </row>
    <row r="8" spans="1:7" ht="22.5">
      <c r="A8" s="63" t="s">
        <v>16</v>
      </c>
      <c r="B8" s="63"/>
      <c r="C8" s="63"/>
      <c r="D8" s="63"/>
      <c r="E8" s="63"/>
      <c r="F8" s="63"/>
      <c r="G8" s="63"/>
    </row>
    <row r="9" spans="1:7" ht="20.25" thickBot="1">
      <c r="A9" s="68" t="s">
        <v>32</v>
      </c>
      <c r="B9" s="68"/>
      <c r="C9" s="68"/>
      <c r="D9" s="68"/>
      <c r="E9" s="68"/>
      <c r="F9" s="68"/>
      <c r="G9" s="68"/>
    </row>
    <row r="10" spans="1:7" ht="15.75" thickBot="1">
      <c r="A10" s="65" t="s">
        <v>23</v>
      </c>
      <c r="B10" s="66"/>
      <c r="C10" s="66"/>
      <c r="D10" s="66"/>
      <c r="E10" s="66"/>
      <c r="F10" s="66"/>
      <c r="G10" s="69"/>
    </row>
    <row r="11" spans="1:7" ht="15.75" thickBot="1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>
      <c r="A12" s="35" t="s">
        <v>33</v>
      </c>
      <c r="B12" s="35" t="s">
        <v>34</v>
      </c>
      <c r="C12" s="35" t="s">
        <v>38</v>
      </c>
      <c r="D12" s="35" t="s">
        <v>39</v>
      </c>
      <c r="E12" s="35" t="s">
        <v>40</v>
      </c>
      <c r="F12" s="36">
        <v>798.77999877929687</v>
      </c>
      <c r="G12" s="38">
        <v>2216.9400634765625</v>
      </c>
    </row>
    <row r="13" spans="1:7">
      <c r="A13" s="35" t="s">
        <v>33</v>
      </c>
      <c r="B13" s="35" t="s">
        <v>34</v>
      </c>
      <c r="C13" s="35" t="s">
        <v>38</v>
      </c>
      <c r="D13" s="35" t="s">
        <v>41</v>
      </c>
      <c r="E13" s="35" t="s">
        <v>42</v>
      </c>
      <c r="F13" s="36">
        <v>6705.5198974609375</v>
      </c>
      <c r="G13" s="38">
        <v>2413</v>
      </c>
    </row>
    <row r="14" spans="1:7">
      <c r="A14" s="35" t="s">
        <v>33</v>
      </c>
      <c r="B14" s="35" t="s">
        <v>34</v>
      </c>
      <c r="C14" s="35" t="s">
        <v>38</v>
      </c>
      <c r="D14" s="35" t="s">
        <v>43</v>
      </c>
      <c r="E14" s="35" t="s">
        <v>40</v>
      </c>
      <c r="F14" s="36">
        <v>8004.5000305175781</v>
      </c>
      <c r="G14" s="38">
        <v>22839.56005859375</v>
      </c>
    </row>
    <row r="15" spans="1:7">
      <c r="A15" s="35" t="s">
        <v>33</v>
      </c>
      <c r="B15" s="35" t="s">
        <v>34</v>
      </c>
      <c r="C15" s="35" t="s">
        <v>44</v>
      </c>
      <c r="D15" s="35" t="s">
        <v>45</v>
      </c>
      <c r="E15" s="35" t="s">
        <v>40</v>
      </c>
      <c r="F15" s="36">
        <v>9235.230224609375</v>
      </c>
      <c r="G15" s="38">
        <v>78499.498046875</v>
      </c>
    </row>
    <row r="16" spans="1:7">
      <c r="A16" s="35" t="s">
        <v>33</v>
      </c>
      <c r="B16" s="35" t="s">
        <v>34</v>
      </c>
      <c r="C16" s="35" t="s">
        <v>44</v>
      </c>
      <c r="D16" s="35" t="s">
        <v>46</v>
      </c>
      <c r="E16" s="35" t="s">
        <v>40</v>
      </c>
      <c r="F16" s="36">
        <v>4352.719970703125</v>
      </c>
      <c r="G16" s="38">
        <v>36938.08984375</v>
      </c>
    </row>
    <row r="17" spans="1:7" ht="30">
      <c r="A17" s="35" t="s">
        <v>33</v>
      </c>
      <c r="B17" s="35" t="s">
        <v>34</v>
      </c>
      <c r="C17" s="35" t="s">
        <v>44</v>
      </c>
      <c r="D17" s="35" t="s">
        <v>47</v>
      </c>
      <c r="E17" s="35" t="s">
        <v>48</v>
      </c>
      <c r="F17" s="36">
        <v>475</v>
      </c>
      <c r="G17" s="38">
        <v>119900</v>
      </c>
    </row>
    <row r="18" spans="1:7">
      <c r="A18" s="35" t="s">
        <v>33</v>
      </c>
      <c r="B18" s="35" t="s">
        <v>34</v>
      </c>
      <c r="C18" s="35" t="s">
        <v>44</v>
      </c>
      <c r="D18" s="35" t="s">
        <v>49</v>
      </c>
      <c r="E18" s="35" t="s">
        <v>40</v>
      </c>
      <c r="F18" s="36">
        <v>11670.130004882813</v>
      </c>
      <c r="G18" s="38">
        <v>75585.1396484375</v>
      </c>
    </row>
    <row r="19" spans="1:7">
      <c r="A19" s="35" t="s">
        <v>33</v>
      </c>
      <c r="B19" s="35" t="s">
        <v>34</v>
      </c>
      <c r="C19" s="35" t="s">
        <v>44</v>
      </c>
      <c r="D19" s="35" t="s">
        <v>50</v>
      </c>
      <c r="E19" s="35" t="s">
        <v>48</v>
      </c>
      <c r="F19" s="36">
        <v>467.20001220703125</v>
      </c>
      <c r="G19" s="38">
        <v>116900</v>
      </c>
    </row>
    <row r="20" spans="1:7">
      <c r="A20" s="35" t="s">
        <v>33</v>
      </c>
      <c r="B20" s="35" t="s">
        <v>34</v>
      </c>
      <c r="C20" s="35" t="s">
        <v>44</v>
      </c>
      <c r="D20" s="35" t="s">
        <v>51</v>
      </c>
      <c r="E20" s="35" t="s">
        <v>40</v>
      </c>
      <c r="F20" s="36">
        <v>3123.0100555419922</v>
      </c>
      <c r="G20" s="38">
        <v>23429.449584960938</v>
      </c>
    </row>
    <row r="21" spans="1:7">
      <c r="A21" s="35" t="s">
        <v>33</v>
      </c>
      <c r="B21" s="35" t="s">
        <v>34</v>
      </c>
      <c r="C21" s="35" t="s">
        <v>44</v>
      </c>
      <c r="D21" s="35" t="s">
        <v>52</v>
      </c>
      <c r="E21" s="35" t="s">
        <v>40</v>
      </c>
      <c r="F21" s="36">
        <v>2638.5699462890625</v>
      </c>
      <c r="G21" s="38">
        <v>19809.0703125</v>
      </c>
    </row>
    <row r="22" spans="1:7" ht="15.75" thickBot="1">
      <c r="A22" s="20" t="s">
        <v>33</v>
      </c>
      <c r="B22" s="22"/>
      <c r="C22" s="22"/>
      <c r="D22" s="22"/>
      <c r="E22" s="22"/>
      <c r="F22" s="22">
        <f>SUM(F12:F21)</f>
        <v>47470.660140991211</v>
      </c>
      <c r="G22" s="21">
        <f>SUM(G12:G21)</f>
        <v>498530.74755859375</v>
      </c>
    </row>
    <row r="23" spans="1:7">
      <c r="A23" s="35" t="s">
        <v>83</v>
      </c>
      <c r="B23" s="35" t="s">
        <v>34</v>
      </c>
      <c r="C23" s="35" t="s">
        <v>38</v>
      </c>
      <c r="D23" s="35" t="s">
        <v>84</v>
      </c>
      <c r="E23" s="35" t="s">
        <v>71</v>
      </c>
      <c r="F23" s="36">
        <v>5724</v>
      </c>
      <c r="G23" s="38">
        <v>18606.400390625</v>
      </c>
    </row>
    <row r="24" spans="1:7">
      <c r="A24" s="35" t="s">
        <v>83</v>
      </c>
      <c r="B24" s="35" t="s">
        <v>34</v>
      </c>
      <c r="C24" s="35" t="s">
        <v>38</v>
      </c>
      <c r="D24" s="35" t="s">
        <v>84</v>
      </c>
      <c r="E24" s="35" t="s">
        <v>85</v>
      </c>
      <c r="F24" s="36">
        <v>15534.599609375</v>
      </c>
      <c r="G24" s="38">
        <v>40634.6015625</v>
      </c>
    </row>
    <row r="25" spans="1:7">
      <c r="A25" s="35" t="s">
        <v>83</v>
      </c>
      <c r="B25" s="35" t="s">
        <v>34</v>
      </c>
      <c r="C25" s="35" t="s">
        <v>38</v>
      </c>
      <c r="D25" s="35" t="s">
        <v>84</v>
      </c>
      <c r="E25" s="35" t="s">
        <v>78</v>
      </c>
      <c r="F25" s="36">
        <v>13833.669921875</v>
      </c>
      <c r="G25" s="38">
        <v>42840.0703125</v>
      </c>
    </row>
    <row r="26" spans="1:7" ht="15.75" thickBot="1">
      <c r="A26" s="20" t="s">
        <v>83</v>
      </c>
      <c r="B26" s="22"/>
      <c r="C26" s="22"/>
      <c r="D26" s="22"/>
      <c r="E26" s="22"/>
      <c r="F26" s="22">
        <f>SUM(F23:F25)</f>
        <v>35092.26953125</v>
      </c>
      <c r="G26" s="21">
        <f>SUM(G23:G25)</f>
        <v>102081.072265625</v>
      </c>
    </row>
    <row r="27" spans="1:7">
      <c r="A27" s="35" t="s">
        <v>97</v>
      </c>
      <c r="B27" s="35" t="s">
        <v>34</v>
      </c>
      <c r="C27" s="35" t="s">
        <v>38</v>
      </c>
      <c r="D27" s="35" t="s">
        <v>39</v>
      </c>
      <c r="E27" s="35" t="s">
        <v>40</v>
      </c>
      <c r="F27" s="36">
        <v>1540.4099731445313</v>
      </c>
      <c r="G27" s="38">
        <v>4317.5501098632812</v>
      </c>
    </row>
    <row r="28" spans="1:7">
      <c r="A28" s="35" t="s">
        <v>97</v>
      </c>
      <c r="B28" s="35" t="s">
        <v>34</v>
      </c>
      <c r="C28" s="35" t="s">
        <v>38</v>
      </c>
      <c r="D28" s="35" t="s">
        <v>41</v>
      </c>
      <c r="E28" s="35" t="s">
        <v>42</v>
      </c>
      <c r="F28" s="36">
        <v>2660.7900390625</v>
      </c>
      <c r="G28" s="38">
        <v>2499.5</v>
      </c>
    </row>
    <row r="29" spans="1:7">
      <c r="A29" s="35" t="s">
        <v>97</v>
      </c>
      <c r="B29" s="35" t="s">
        <v>34</v>
      </c>
      <c r="C29" s="35" t="s">
        <v>38</v>
      </c>
      <c r="D29" s="35" t="s">
        <v>43</v>
      </c>
      <c r="E29" s="35" t="s">
        <v>40</v>
      </c>
      <c r="F29" s="36">
        <v>5088</v>
      </c>
      <c r="G29" s="38">
        <v>41917.340209960938</v>
      </c>
    </row>
    <row r="30" spans="1:7">
      <c r="A30" s="35" t="s">
        <v>97</v>
      </c>
      <c r="B30" s="35" t="s">
        <v>34</v>
      </c>
      <c r="C30" s="35" t="s">
        <v>38</v>
      </c>
      <c r="D30" s="35" t="s">
        <v>84</v>
      </c>
      <c r="E30" s="35" t="s">
        <v>85</v>
      </c>
      <c r="F30" s="36">
        <v>15918.1201171875</v>
      </c>
      <c r="G30" s="38">
        <v>45667.44140625</v>
      </c>
    </row>
    <row r="31" spans="1:7">
      <c r="A31" s="35" t="s">
        <v>97</v>
      </c>
      <c r="B31" s="35" t="s">
        <v>34</v>
      </c>
      <c r="C31" s="35" t="s">
        <v>44</v>
      </c>
      <c r="D31" s="35" t="s">
        <v>99</v>
      </c>
      <c r="E31" s="35" t="s">
        <v>40</v>
      </c>
      <c r="F31" s="36">
        <v>907.19000244140625</v>
      </c>
      <c r="G31" s="38">
        <v>6803.9599609375</v>
      </c>
    </row>
    <row r="32" spans="1:7">
      <c r="A32" s="35" t="s">
        <v>97</v>
      </c>
      <c r="B32" s="35" t="s">
        <v>34</v>
      </c>
      <c r="C32" s="35" t="s">
        <v>44</v>
      </c>
      <c r="D32" s="35" t="s">
        <v>46</v>
      </c>
      <c r="E32" s="35" t="s">
        <v>40</v>
      </c>
      <c r="F32" s="36">
        <v>5723.0301208496094</v>
      </c>
      <c r="G32" s="38">
        <v>48645.790283203125</v>
      </c>
    </row>
    <row r="33" spans="1:7">
      <c r="A33" s="35" t="s">
        <v>97</v>
      </c>
      <c r="B33" s="35" t="s">
        <v>34</v>
      </c>
      <c r="C33" s="35" t="s">
        <v>44</v>
      </c>
      <c r="D33" s="35" t="s">
        <v>49</v>
      </c>
      <c r="E33" s="35" t="s">
        <v>40</v>
      </c>
      <c r="F33" s="36">
        <v>6397.0699462890625</v>
      </c>
      <c r="G33" s="38">
        <v>48233.24072265625</v>
      </c>
    </row>
    <row r="34" spans="1:7">
      <c r="A34" s="35" t="s">
        <v>97</v>
      </c>
      <c r="B34" s="35" t="s">
        <v>34</v>
      </c>
      <c r="C34" s="35" t="s">
        <v>44</v>
      </c>
      <c r="D34" s="35" t="s">
        <v>52</v>
      </c>
      <c r="E34" s="35" t="s">
        <v>40</v>
      </c>
      <c r="F34" s="36">
        <v>4280.1300048828125</v>
      </c>
      <c r="G34" s="38">
        <v>24123.739929199219</v>
      </c>
    </row>
    <row r="35" spans="1:7">
      <c r="A35" s="35" t="s">
        <v>97</v>
      </c>
      <c r="B35" s="35" t="s">
        <v>34</v>
      </c>
      <c r="C35" s="35" t="s">
        <v>44</v>
      </c>
      <c r="D35" s="35" t="s">
        <v>45</v>
      </c>
      <c r="E35" s="35" t="s">
        <v>40</v>
      </c>
      <c r="F35" s="36">
        <v>2385.010009765625</v>
      </c>
      <c r="G35" s="38">
        <v>20272.609375</v>
      </c>
    </row>
    <row r="36" spans="1:7" ht="15.75" thickBot="1">
      <c r="A36" s="20" t="s">
        <v>97</v>
      </c>
      <c r="B36" s="22"/>
      <c r="C36" s="22"/>
      <c r="D36" s="22"/>
      <c r="E36" s="22"/>
      <c r="F36" s="22">
        <f>SUM(F27:F35)</f>
        <v>44899.750213623047</v>
      </c>
      <c r="G36" s="21">
        <f>SUM(G27:G35)</f>
        <v>242481.17199707031</v>
      </c>
    </row>
    <row r="37" spans="1:7">
      <c r="A37" s="35" t="s">
        <v>106</v>
      </c>
      <c r="B37" s="35" t="s">
        <v>34</v>
      </c>
      <c r="C37" s="35" t="s">
        <v>38</v>
      </c>
      <c r="D37" s="35" t="s">
        <v>39</v>
      </c>
      <c r="E37" s="35" t="s">
        <v>40</v>
      </c>
      <c r="F37" s="36">
        <v>661.33999633789062</v>
      </c>
      <c r="G37" s="38">
        <v>1853.6200103759766</v>
      </c>
    </row>
    <row r="38" spans="1:7">
      <c r="A38" s="35" t="s">
        <v>106</v>
      </c>
      <c r="B38" s="35" t="s">
        <v>34</v>
      </c>
      <c r="C38" s="35" t="s">
        <v>38</v>
      </c>
      <c r="D38" s="35" t="s">
        <v>84</v>
      </c>
      <c r="E38" s="35" t="s">
        <v>85</v>
      </c>
      <c r="F38" s="36">
        <v>16022.16015625</v>
      </c>
      <c r="G38" s="38">
        <v>42475.859375</v>
      </c>
    </row>
    <row r="39" spans="1:7">
      <c r="A39" s="35" t="s">
        <v>106</v>
      </c>
      <c r="B39" s="35" t="s">
        <v>34</v>
      </c>
      <c r="C39" s="35" t="s">
        <v>38</v>
      </c>
      <c r="D39" s="35" t="s">
        <v>108</v>
      </c>
      <c r="E39" s="35" t="s">
        <v>92</v>
      </c>
      <c r="F39" s="36">
        <v>25000</v>
      </c>
      <c r="G39" s="38">
        <v>39625</v>
      </c>
    </row>
    <row r="40" spans="1:7">
      <c r="A40" s="35" t="s">
        <v>106</v>
      </c>
      <c r="B40" s="35" t="s">
        <v>34</v>
      </c>
      <c r="C40" s="35" t="s">
        <v>38</v>
      </c>
      <c r="D40" s="35" t="s">
        <v>43</v>
      </c>
      <c r="E40" s="35" t="s">
        <v>40</v>
      </c>
      <c r="F40" s="36">
        <v>9419.8599853515625</v>
      </c>
      <c r="G40" s="38">
        <v>23777.779907226563</v>
      </c>
    </row>
    <row r="41" spans="1:7">
      <c r="A41" s="35" t="s">
        <v>106</v>
      </c>
      <c r="B41" s="35" t="s">
        <v>34</v>
      </c>
      <c r="C41" s="35" t="s">
        <v>38</v>
      </c>
      <c r="D41" s="35" t="s">
        <v>84</v>
      </c>
      <c r="E41" s="35" t="s">
        <v>78</v>
      </c>
      <c r="F41" s="36">
        <v>15846.990234375</v>
      </c>
      <c r="G41" s="38">
        <v>38144.12109375</v>
      </c>
    </row>
    <row r="42" spans="1:7">
      <c r="A42" s="35" t="s">
        <v>106</v>
      </c>
      <c r="B42" s="35" t="s">
        <v>34</v>
      </c>
      <c r="C42" s="35" t="s">
        <v>44</v>
      </c>
      <c r="D42" s="35" t="s">
        <v>49</v>
      </c>
      <c r="E42" s="35" t="s">
        <v>40</v>
      </c>
      <c r="F42" s="36">
        <v>9043.360107421875</v>
      </c>
      <c r="G42" s="38">
        <v>59506.219787597656</v>
      </c>
    </row>
    <row r="43" spans="1:7">
      <c r="A43" s="35" t="s">
        <v>106</v>
      </c>
      <c r="B43" s="35" t="s">
        <v>34</v>
      </c>
      <c r="C43" s="35" t="s">
        <v>44</v>
      </c>
      <c r="D43" s="35" t="s">
        <v>99</v>
      </c>
      <c r="E43" s="35" t="s">
        <v>48</v>
      </c>
      <c r="F43" s="36">
        <v>567</v>
      </c>
      <c r="G43" s="38">
        <v>1500</v>
      </c>
    </row>
    <row r="44" spans="1:7">
      <c r="A44" s="35" t="s">
        <v>106</v>
      </c>
      <c r="B44" s="35" t="s">
        <v>34</v>
      </c>
      <c r="C44" s="35" t="s">
        <v>44</v>
      </c>
      <c r="D44" s="35" t="s">
        <v>52</v>
      </c>
      <c r="E44" s="35" t="s">
        <v>40</v>
      </c>
      <c r="F44" s="36">
        <v>5645.0100708007812</v>
      </c>
      <c r="G44" s="38">
        <v>42375.48974609375</v>
      </c>
    </row>
    <row r="45" spans="1:7">
      <c r="A45" s="35" t="s">
        <v>106</v>
      </c>
      <c r="B45" s="35" t="s">
        <v>34</v>
      </c>
      <c r="C45" s="35" t="s">
        <v>44</v>
      </c>
      <c r="D45" s="35" t="s">
        <v>46</v>
      </c>
      <c r="E45" s="35" t="s">
        <v>40</v>
      </c>
      <c r="F45" s="36">
        <v>1104.0499725341797</v>
      </c>
      <c r="G45" s="38">
        <v>26503.220703125</v>
      </c>
    </row>
    <row r="46" spans="1:7">
      <c r="A46" s="35" t="s">
        <v>106</v>
      </c>
      <c r="B46" s="35" t="s">
        <v>34</v>
      </c>
      <c r="C46" s="35" t="s">
        <v>44</v>
      </c>
      <c r="D46" s="35" t="s">
        <v>45</v>
      </c>
      <c r="E46" s="35" t="s">
        <v>40</v>
      </c>
      <c r="F46" s="36">
        <v>8249.570068359375</v>
      </c>
      <c r="G46" s="38">
        <v>70121.330078125</v>
      </c>
    </row>
    <row r="47" spans="1:7" ht="15.75" thickBot="1">
      <c r="A47" s="20" t="s">
        <v>106</v>
      </c>
      <c r="B47" s="22"/>
      <c r="C47" s="22"/>
      <c r="D47" s="22"/>
      <c r="E47" s="22"/>
      <c r="F47" s="22">
        <f>SUM(F37:F46)</f>
        <v>91559.340591430664</v>
      </c>
      <c r="G47" s="21">
        <f>SUM(G37:G46)</f>
        <v>345882.64070129395</v>
      </c>
    </row>
    <row r="48" spans="1:7">
      <c r="A48" s="35" t="s">
        <v>113</v>
      </c>
      <c r="B48" s="35" t="s">
        <v>34</v>
      </c>
      <c r="C48" s="35" t="s">
        <v>38</v>
      </c>
      <c r="D48" s="35" t="s">
        <v>43</v>
      </c>
      <c r="E48" s="35" t="s">
        <v>40</v>
      </c>
      <c r="F48" s="36">
        <v>6977.2300415039062</v>
      </c>
      <c r="G48" s="38">
        <v>15936.330108642578</v>
      </c>
    </row>
    <row r="49" spans="1:7">
      <c r="A49" s="35" t="s">
        <v>113</v>
      </c>
      <c r="B49" s="35" t="s">
        <v>34</v>
      </c>
      <c r="C49" s="35" t="s">
        <v>38</v>
      </c>
      <c r="D49" s="35" t="s">
        <v>41</v>
      </c>
      <c r="E49" s="35" t="s">
        <v>42</v>
      </c>
      <c r="F49" s="36">
        <v>135.72000122070312</v>
      </c>
      <c r="G49" s="38">
        <v>1290.4000244140625</v>
      </c>
    </row>
    <row r="50" spans="1:7">
      <c r="A50" s="35" t="s">
        <v>113</v>
      </c>
      <c r="B50" s="35" t="s">
        <v>34</v>
      </c>
      <c r="C50" s="35" t="s">
        <v>38</v>
      </c>
      <c r="D50" s="35" t="s">
        <v>84</v>
      </c>
      <c r="E50" s="35" t="s">
        <v>85</v>
      </c>
      <c r="F50" s="36">
        <v>14754.2197265625</v>
      </c>
      <c r="G50" s="38">
        <v>46068.30078125</v>
      </c>
    </row>
    <row r="51" spans="1:7">
      <c r="A51" s="35" t="s">
        <v>113</v>
      </c>
      <c r="B51" s="35" t="s">
        <v>34</v>
      </c>
      <c r="C51" s="35" t="s">
        <v>38</v>
      </c>
      <c r="D51" s="35" t="s">
        <v>39</v>
      </c>
      <c r="E51" s="35" t="s">
        <v>40</v>
      </c>
      <c r="F51" s="36">
        <v>383.75</v>
      </c>
      <c r="G51" s="38">
        <v>1075.5499877929687</v>
      </c>
    </row>
    <row r="52" spans="1:7">
      <c r="A52" s="35" t="s">
        <v>113</v>
      </c>
      <c r="B52" s="35" t="s">
        <v>34</v>
      </c>
      <c r="C52" s="35" t="s">
        <v>44</v>
      </c>
      <c r="D52" s="35" t="s">
        <v>46</v>
      </c>
      <c r="E52" s="35" t="s">
        <v>40</v>
      </c>
      <c r="F52" s="36">
        <v>11583.570190429688</v>
      </c>
      <c r="G52" s="38">
        <v>41539.22900390625</v>
      </c>
    </row>
    <row r="53" spans="1:7">
      <c r="A53" s="35" t="s">
        <v>113</v>
      </c>
      <c r="B53" s="35" t="s">
        <v>34</v>
      </c>
      <c r="C53" s="35" t="s">
        <v>44</v>
      </c>
      <c r="D53" s="35" t="s">
        <v>99</v>
      </c>
      <c r="E53" s="35" t="s">
        <v>40</v>
      </c>
      <c r="F53" s="36">
        <v>757.96002197265625</v>
      </c>
      <c r="G53" s="38">
        <v>5684.7001953125</v>
      </c>
    </row>
    <row r="54" spans="1:7">
      <c r="A54" s="35" t="s">
        <v>113</v>
      </c>
      <c r="B54" s="35" t="s">
        <v>34</v>
      </c>
      <c r="C54" s="35" t="s">
        <v>44</v>
      </c>
      <c r="D54" s="35" t="s">
        <v>99</v>
      </c>
      <c r="E54" s="35" t="s">
        <v>48</v>
      </c>
      <c r="F54" s="36">
        <v>297.55999755859375</v>
      </c>
      <c r="G54" s="38">
        <v>1836.800048828125</v>
      </c>
    </row>
    <row r="55" spans="1:7">
      <c r="A55" s="35" t="s">
        <v>113</v>
      </c>
      <c r="B55" s="35" t="s">
        <v>34</v>
      </c>
      <c r="C55" s="35" t="s">
        <v>44</v>
      </c>
      <c r="D55" s="35" t="s">
        <v>45</v>
      </c>
      <c r="E55" s="35" t="s">
        <v>40</v>
      </c>
      <c r="F55" s="36">
        <v>7705.699951171875</v>
      </c>
      <c r="G55" s="38">
        <v>65498.501953125</v>
      </c>
    </row>
    <row r="56" spans="1:7">
      <c r="A56" s="35" t="s">
        <v>113</v>
      </c>
      <c r="B56" s="35" t="s">
        <v>34</v>
      </c>
      <c r="C56" s="35" t="s">
        <v>44</v>
      </c>
      <c r="D56" s="35" t="s">
        <v>49</v>
      </c>
      <c r="E56" s="35" t="s">
        <v>40</v>
      </c>
      <c r="F56" s="36">
        <v>8086.949951171875</v>
      </c>
      <c r="G56" s="38">
        <v>61135.0302734375</v>
      </c>
    </row>
    <row r="57" spans="1:7">
      <c r="A57" s="35" t="s">
        <v>113</v>
      </c>
      <c r="B57" s="35" t="s">
        <v>34</v>
      </c>
      <c r="C57" s="35" t="s">
        <v>44</v>
      </c>
      <c r="D57" s="35" t="s">
        <v>52</v>
      </c>
      <c r="E57" s="35" t="s">
        <v>40</v>
      </c>
      <c r="F57" s="36">
        <v>3656.3099517822266</v>
      </c>
      <c r="G57" s="38">
        <v>19134.13037109375</v>
      </c>
    </row>
    <row r="58" spans="1:7" ht="15.75" thickBot="1">
      <c r="A58" s="20" t="s">
        <v>113</v>
      </c>
      <c r="B58" s="22"/>
      <c r="C58" s="22"/>
      <c r="D58" s="22"/>
      <c r="E58" s="22"/>
      <c r="F58" s="22">
        <f>SUM(F48:F57)</f>
        <v>54338.969833374023</v>
      </c>
      <c r="G58" s="21">
        <f>SUM(G48:G57)</f>
        <v>259198.97274780273</v>
      </c>
    </row>
    <row r="59" spans="1:7">
      <c r="A59" s="35" t="s">
        <v>114</v>
      </c>
      <c r="B59" s="35" t="s">
        <v>34</v>
      </c>
      <c r="C59" s="35" t="s">
        <v>38</v>
      </c>
      <c r="D59" s="35" t="s">
        <v>116</v>
      </c>
      <c r="E59" s="35" t="s">
        <v>48</v>
      </c>
      <c r="F59" s="36">
        <v>566.99998474121094</v>
      </c>
      <c r="G59" s="38">
        <v>6234.699951171875</v>
      </c>
    </row>
    <row r="60" spans="1:7">
      <c r="A60" s="35" t="s">
        <v>114</v>
      </c>
      <c r="B60" s="35" t="s">
        <v>34</v>
      </c>
      <c r="C60" s="35" t="s">
        <v>38</v>
      </c>
      <c r="D60" s="35" t="s">
        <v>84</v>
      </c>
      <c r="E60" s="35" t="s">
        <v>71</v>
      </c>
      <c r="F60" s="36">
        <v>5972.2001953125</v>
      </c>
      <c r="G60" s="38">
        <v>19191.099609375</v>
      </c>
    </row>
    <row r="61" spans="1:7">
      <c r="A61" s="35" t="s">
        <v>114</v>
      </c>
      <c r="B61" s="35" t="s">
        <v>34</v>
      </c>
      <c r="C61" s="35" t="s">
        <v>38</v>
      </c>
      <c r="D61" s="35" t="s">
        <v>43</v>
      </c>
      <c r="E61" s="35" t="s">
        <v>40</v>
      </c>
      <c r="F61" s="36">
        <v>7600.0101013183594</v>
      </c>
      <c r="G61" s="38">
        <v>20263.650024414063</v>
      </c>
    </row>
    <row r="62" spans="1:7">
      <c r="A62" s="35" t="s">
        <v>114</v>
      </c>
      <c r="B62" s="35" t="s">
        <v>34</v>
      </c>
      <c r="C62" s="35" t="s">
        <v>38</v>
      </c>
      <c r="D62" s="35" t="s">
        <v>41</v>
      </c>
      <c r="E62" s="35" t="s">
        <v>42</v>
      </c>
      <c r="F62" s="36">
        <v>1956.6699829101562</v>
      </c>
      <c r="G62" s="38">
        <v>2489.5999755859375</v>
      </c>
    </row>
    <row r="63" spans="1:7">
      <c r="A63" s="35" t="s">
        <v>114</v>
      </c>
      <c r="B63" s="35" t="s">
        <v>34</v>
      </c>
      <c r="C63" s="35" t="s">
        <v>38</v>
      </c>
      <c r="D63" s="35" t="s">
        <v>39</v>
      </c>
      <c r="E63" s="35" t="s">
        <v>40</v>
      </c>
      <c r="F63" s="36">
        <v>993.83003234863281</v>
      </c>
      <c r="G63" s="38">
        <v>2785.5000610351563</v>
      </c>
    </row>
    <row r="64" spans="1:7">
      <c r="A64" s="35" t="s">
        <v>114</v>
      </c>
      <c r="B64" s="35" t="s">
        <v>34</v>
      </c>
      <c r="C64" s="35" t="s">
        <v>38</v>
      </c>
      <c r="D64" s="35" t="s">
        <v>84</v>
      </c>
      <c r="E64" s="35" t="s">
        <v>85</v>
      </c>
      <c r="F64" s="36">
        <v>16022.16015625</v>
      </c>
      <c r="G64" s="38">
        <v>39931.46875</v>
      </c>
    </row>
    <row r="65" spans="1:7">
      <c r="A65" s="35" t="s">
        <v>114</v>
      </c>
      <c r="B65" s="35" t="s">
        <v>34</v>
      </c>
      <c r="C65" s="35" t="s">
        <v>44</v>
      </c>
      <c r="D65" s="35" t="s">
        <v>51</v>
      </c>
      <c r="E65" s="35" t="s">
        <v>40</v>
      </c>
      <c r="F65" s="36">
        <v>3730.830078125</v>
      </c>
      <c r="G65" s="38">
        <v>22941.810546875</v>
      </c>
    </row>
    <row r="66" spans="1:7">
      <c r="A66" s="35" t="s">
        <v>114</v>
      </c>
      <c r="B66" s="35" t="s">
        <v>34</v>
      </c>
      <c r="C66" s="35" t="s">
        <v>44</v>
      </c>
      <c r="D66" s="35" t="s">
        <v>99</v>
      </c>
      <c r="E66" s="35" t="s">
        <v>40</v>
      </c>
      <c r="F66" s="36">
        <v>6280.0401611328125</v>
      </c>
      <c r="G66" s="38">
        <v>41371.1103515625</v>
      </c>
    </row>
    <row r="67" spans="1:7">
      <c r="A67" s="35" t="s">
        <v>114</v>
      </c>
      <c r="B67" s="35" t="s">
        <v>34</v>
      </c>
      <c r="C67" s="35" t="s">
        <v>44</v>
      </c>
      <c r="D67" s="35" t="s">
        <v>46</v>
      </c>
      <c r="E67" s="35" t="s">
        <v>40</v>
      </c>
      <c r="F67" s="36">
        <v>4681.1300048828125</v>
      </c>
      <c r="G67" s="38">
        <v>37581.64013671875</v>
      </c>
    </row>
    <row r="68" spans="1:7">
      <c r="A68" s="35" t="s">
        <v>114</v>
      </c>
      <c r="B68" s="35" t="s">
        <v>34</v>
      </c>
      <c r="C68" s="35" t="s">
        <v>44</v>
      </c>
      <c r="D68" s="35" t="s">
        <v>52</v>
      </c>
      <c r="E68" s="35" t="s">
        <v>40</v>
      </c>
      <c r="F68" s="36">
        <v>4930.1399536132812</v>
      </c>
      <c r="G68" s="38">
        <v>33184.79931640625</v>
      </c>
    </row>
    <row r="69" spans="1:7">
      <c r="A69" s="35" t="s">
        <v>114</v>
      </c>
      <c r="B69" s="35" t="s">
        <v>34</v>
      </c>
      <c r="C69" s="35" t="s">
        <v>44</v>
      </c>
      <c r="D69" s="35" t="s">
        <v>45</v>
      </c>
      <c r="E69" s="35" t="s">
        <v>40</v>
      </c>
      <c r="F69" s="36">
        <v>3888.6900634765625</v>
      </c>
      <c r="G69" s="38">
        <v>27661.359375</v>
      </c>
    </row>
    <row r="70" spans="1:7" ht="15.75" thickBot="1">
      <c r="A70" s="20" t="s">
        <v>114</v>
      </c>
      <c r="B70" s="22"/>
      <c r="C70" s="22"/>
      <c r="D70" s="22"/>
      <c r="E70" s="22"/>
      <c r="F70" s="22">
        <f>SUM(F59:F69)</f>
        <v>56622.700714111328</v>
      </c>
      <c r="G70" s="21">
        <f>SUM(G59:G69)</f>
        <v>253636.73809814453</v>
      </c>
    </row>
    <row r="71" spans="1:7">
      <c r="A71" s="35" t="s">
        <v>136</v>
      </c>
      <c r="B71" s="35" t="s">
        <v>34</v>
      </c>
      <c r="C71" s="35" t="s">
        <v>38</v>
      </c>
      <c r="D71" s="35" t="s">
        <v>84</v>
      </c>
      <c r="E71" s="35" t="s">
        <v>78</v>
      </c>
      <c r="F71" s="36">
        <v>15547.650390625</v>
      </c>
      <c r="G71" s="38">
        <v>35081.47265625</v>
      </c>
    </row>
    <row r="72" spans="1:7">
      <c r="A72" s="35" t="s">
        <v>136</v>
      </c>
      <c r="B72" s="35" t="s">
        <v>34</v>
      </c>
      <c r="C72" s="35" t="s">
        <v>38</v>
      </c>
      <c r="D72" s="35" t="s">
        <v>41</v>
      </c>
      <c r="E72" s="35" t="s">
        <v>120</v>
      </c>
      <c r="F72" s="36">
        <v>2349.1000061035156</v>
      </c>
      <c r="G72" s="38">
        <v>8672.0099868774414</v>
      </c>
    </row>
    <row r="73" spans="1:7">
      <c r="A73" s="35" t="s">
        <v>136</v>
      </c>
      <c r="B73" s="35" t="s">
        <v>34</v>
      </c>
      <c r="C73" s="35" t="s">
        <v>38</v>
      </c>
      <c r="D73" s="35" t="s">
        <v>43</v>
      </c>
      <c r="E73" s="35" t="s">
        <v>40</v>
      </c>
      <c r="F73" s="36">
        <v>1747.2599487304687</v>
      </c>
      <c r="G73" s="38">
        <v>4897.199951171875</v>
      </c>
    </row>
    <row r="74" spans="1:7">
      <c r="A74" s="35" t="s">
        <v>136</v>
      </c>
      <c r="B74" s="35" t="s">
        <v>34</v>
      </c>
      <c r="C74" s="35" t="s">
        <v>38</v>
      </c>
      <c r="D74" s="35" t="s">
        <v>43</v>
      </c>
      <c r="E74" s="35" t="s">
        <v>48</v>
      </c>
      <c r="F74" s="36">
        <v>118.83999633789062</v>
      </c>
      <c r="G74" s="38">
        <v>1507.199951171875</v>
      </c>
    </row>
    <row r="75" spans="1:7">
      <c r="A75" s="35" t="s">
        <v>136</v>
      </c>
      <c r="B75" s="35" t="s">
        <v>34</v>
      </c>
      <c r="C75" s="35" t="s">
        <v>44</v>
      </c>
      <c r="D75" s="35" t="s">
        <v>52</v>
      </c>
      <c r="E75" s="35" t="s">
        <v>40</v>
      </c>
      <c r="F75" s="36">
        <v>1788.9800415039062</v>
      </c>
      <c r="G75" s="38">
        <v>8506.169921875</v>
      </c>
    </row>
    <row r="76" spans="1:7">
      <c r="A76" s="35" t="s">
        <v>136</v>
      </c>
      <c r="B76" s="35" t="s">
        <v>34</v>
      </c>
      <c r="C76" s="35" t="s">
        <v>44</v>
      </c>
      <c r="D76" s="35" t="s">
        <v>99</v>
      </c>
      <c r="E76" s="35" t="s">
        <v>40</v>
      </c>
      <c r="F76" s="36">
        <v>2596.840087890625</v>
      </c>
      <c r="G76" s="38">
        <v>12335</v>
      </c>
    </row>
    <row r="77" spans="1:7">
      <c r="A77" s="35" t="s">
        <v>136</v>
      </c>
      <c r="B77" s="35" t="s">
        <v>34</v>
      </c>
      <c r="C77" s="35" t="s">
        <v>44</v>
      </c>
      <c r="D77" s="35" t="s">
        <v>45</v>
      </c>
      <c r="E77" s="35" t="s">
        <v>40</v>
      </c>
      <c r="F77" s="36">
        <v>803.77001953125</v>
      </c>
      <c r="G77" s="38">
        <v>4621.7001953125</v>
      </c>
    </row>
    <row r="78" spans="1:7">
      <c r="A78" s="35" t="s">
        <v>136</v>
      </c>
      <c r="B78" s="35" t="s">
        <v>34</v>
      </c>
      <c r="C78" s="35" t="s">
        <v>44</v>
      </c>
      <c r="D78" s="35" t="s">
        <v>51</v>
      </c>
      <c r="E78" s="35" t="s">
        <v>40</v>
      </c>
      <c r="F78" s="36">
        <v>2562.3701171875</v>
      </c>
      <c r="G78" s="38">
        <v>12149.7099609375</v>
      </c>
    </row>
    <row r="79" spans="1:7">
      <c r="A79" s="35" t="s">
        <v>136</v>
      </c>
      <c r="B79" s="35" t="s">
        <v>34</v>
      </c>
      <c r="C79" s="35" t="s">
        <v>44</v>
      </c>
      <c r="D79" s="35" t="s">
        <v>46</v>
      </c>
      <c r="E79" s="35" t="s">
        <v>40</v>
      </c>
      <c r="F79" s="36">
        <v>2018.510009765625</v>
      </c>
      <c r="G79" s="38">
        <v>11606.41015625</v>
      </c>
    </row>
    <row r="80" spans="1:7" ht="15.75" thickBot="1">
      <c r="A80" s="20" t="s">
        <v>136</v>
      </c>
      <c r="B80" s="22"/>
      <c r="C80" s="22"/>
      <c r="D80" s="22"/>
      <c r="E80" s="22"/>
      <c r="F80" s="22">
        <f>SUM(F71:F79)</f>
        <v>29533.320617675781</v>
      </c>
      <c r="G80" s="21">
        <f>SUM(G71:G79)</f>
        <v>99376.872779846191</v>
      </c>
    </row>
    <row r="81" spans="1:7">
      <c r="A81" s="35" t="s">
        <v>138</v>
      </c>
      <c r="B81" s="35" t="s">
        <v>34</v>
      </c>
      <c r="C81" s="35" t="s">
        <v>38</v>
      </c>
      <c r="D81" s="35" t="s">
        <v>43</v>
      </c>
      <c r="E81" s="35" t="s">
        <v>40</v>
      </c>
      <c r="F81" s="36">
        <v>5433.6399536132813</v>
      </c>
      <c r="G81" s="38">
        <v>15229.909790039063</v>
      </c>
    </row>
    <row r="82" spans="1:7">
      <c r="A82" s="35" t="s">
        <v>138</v>
      </c>
      <c r="B82" s="35" t="s">
        <v>34</v>
      </c>
      <c r="C82" s="35" t="s">
        <v>38</v>
      </c>
      <c r="D82" s="35" t="s">
        <v>41</v>
      </c>
      <c r="E82" s="35" t="s">
        <v>120</v>
      </c>
      <c r="F82" s="36">
        <v>1373.1300048828125</v>
      </c>
      <c r="G82" s="38">
        <v>1066.8200073242187</v>
      </c>
    </row>
    <row r="83" spans="1:7">
      <c r="A83" s="35" t="s">
        <v>138</v>
      </c>
      <c r="B83" s="35" t="s">
        <v>34</v>
      </c>
      <c r="C83" s="35" t="s">
        <v>38</v>
      </c>
      <c r="D83" s="35" t="s">
        <v>39</v>
      </c>
      <c r="E83" s="35" t="s">
        <v>40</v>
      </c>
      <c r="F83" s="36">
        <v>833.48995971679687</v>
      </c>
      <c r="G83" s="38">
        <v>2336.1000366210937</v>
      </c>
    </row>
    <row r="84" spans="1:7">
      <c r="A84" s="35" t="s">
        <v>138</v>
      </c>
      <c r="B84" s="35" t="s">
        <v>34</v>
      </c>
      <c r="C84" s="35" t="s">
        <v>38</v>
      </c>
      <c r="D84" s="35" t="s">
        <v>84</v>
      </c>
      <c r="E84" s="35" t="s">
        <v>85</v>
      </c>
      <c r="F84" s="36">
        <v>16854.48046875</v>
      </c>
      <c r="G84" s="38">
        <v>32567.91015625</v>
      </c>
    </row>
    <row r="85" spans="1:7">
      <c r="A85" s="35" t="s">
        <v>138</v>
      </c>
      <c r="B85" s="35" t="s">
        <v>34</v>
      </c>
      <c r="C85" s="35" t="s">
        <v>38</v>
      </c>
      <c r="D85" s="35" t="s">
        <v>84</v>
      </c>
      <c r="E85" s="35" t="s">
        <v>40</v>
      </c>
      <c r="F85" s="36">
        <v>7410.10009765625</v>
      </c>
      <c r="G85" s="38">
        <v>43126.08984375</v>
      </c>
    </row>
    <row r="86" spans="1:7">
      <c r="A86" s="35" t="s">
        <v>138</v>
      </c>
      <c r="B86" s="35" t="s">
        <v>34</v>
      </c>
      <c r="C86" s="35" t="s">
        <v>38</v>
      </c>
      <c r="D86" s="35" t="s">
        <v>41</v>
      </c>
      <c r="E86" s="35" t="s">
        <v>42</v>
      </c>
      <c r="F86" s="36">
        <v>321.91999816894531</v>
      </c>
      <c r="G86" s="38">
        <v>460.80000305175781</v>
      </c>
    </row>
    <row r="87" spans="1:7">
      <c r="A87" s="35" t="s">
        <v>138</v>
      </c>
      <c r="B87" s="35" t="s">
        <v>34</v>
      </c>
      <c r="C87" s="35" t="s">
        <v>44</v>
      </c>
      <c r="D87" s="35" t="s">
        <v>139</v>
      </c>
      <c r="E87" s="35" t="s">
        <v>40</v>
      </c>
      <c r="F87" s="36">
        <v>2721.580078125</v>
      </c>
      <c r="G87" s="38">
        <v>12927.509765625</v>
      </c>
    </row>
    <row r="88" spans="1:7">
      <c r="A88" s="35" t="s">
        <v>138</v>
      </c>
      <c r="B88" s="35" t="s">
        <v>34</v>
      </c>
      <c r="C88" s="35" t="s">
        <v>44</v>
      </c>
      <c r="D88" s="35" t="s">
        <v>50</v>
      </c>
      <c r="E88" s="35" t="s">
        <v>120</v>
      </c>
      <c r="F88" s="36">
        <v>35.919998168945313</v>
      </c>
      <c r="G88" s="38">
        <v>124.11000061035156</v>
      </c>
    </row>
    <row r="89" spans="1:7">
      <c r="A89" s="35" t="s">
        <v>138</v>
      </c>
      <c r="B89" s="35" t="s">
        <v>34</v>
      </c>
      <c r="C89" s="35" t="s">
        <v>44</v>
      </c>
      <c r="D89" s="35" t="s">
        <v>52</v>
      </c>
      <c r="E89" s="35" t="s">
        <v>40</v>
      </c>
      <c r="F89" s="36">
        <v>5404.1500244140625</v>
      </c>
      <c r="G89" s="38">
        <v>20087.8603515625</v>
      </c>
    </row>
    <row r="90" spans="1:7">
      <c r="A90" s="35" t="s">
        <v>138</v>
      </c>
      <c r="B90" s="35" t="s">
        <v>34</v>
      </c>
      <c r="C90" s="35" t="s">
        <v>44</v>
      </c>
      <c r="D90" s="35" t="s">
        <v>51</v>
      </c>
      <c r="E90" s="35" t="s">
        <v>40</v>
      </c>
      <c r="F90" s="36">
        <v>4985.929931640625</v>
      </c>
      <c r="G90" s="38">
        <v>12030.2900390625</v>
      </c>
    </row>
    <row r="91" spans="1:7">
      <c r="A91" s="35" t="s">
        <v>138</v>
      </c>
      <c r="B91" s="35" t="s">
        <v>34</v>
      </c>
      <c r="C91" s="35" t="s">
        <v>44</v>
      </c>
      <c r="D91" s="35" t="s">
        <v>50</v>
      </c>
      <c r="E91" s="35" t="s">
        <v>48</v>
      </c>
      <c r="F91" s="36">
        <v>491.70001220703125</v>
      </c>
      <c r="G91" s="38">
        <v>2077.659912109375</v>
      </c>
    </row>
    <row r="92" spans="1:7">
      <c r="A92" s="35" t="s">
        <v>138</v>
      </c>
      <c r="B92" s="35" t="s">
        <v>34</v>
      </c>
      <c r="C92" s="35" t="s">
        <v>44</v>
      </c>
      <c r="D92" s="35" t="s">
        <v>46</v>
      </c>
      <c r="E92" s="35" t="s">
        <v>40</v>
      </c>
      <c r="F92" s="36">
        <v>1827.0899658203125</v>
      </c>
      <c r="G92" s="38">
        <v>10505.759765625</v>
      </c>
    </row>
    <row r="93" spans="1:7">
      <c r="A93" s="35" t="s">
        <v>138</v>
      </c>
      <c r="B93" s="35" t="s">
        <v>34</v>
      </c>
      <c r="C93" s="35" t="s">
        <v>44</v>
      </c>
      <c r="D93" s="35" t="s">
        <v>45</v>
      </c>
      <c r="E93" s="35" t="s">
        <v>40</v>
      </c>
      <c r="F93" s="36">
        <v>8245.030029296875</v>
      </c>
      <c r="G93" s="38">
        <v>47403.73046875</v>
      </c>
    </row>
    <row r="94" spans="1:7">
      <c r="A94" s="35" t="s">
        <v>138</v>
      </c>
      <c r="B94" s="35" t="s">
        <v>34</v>
      </c>
      <c r="C94" s="35" t="s">
        <v>44</v>
      </c>
      <c r="D94" s="35" t="s">
        <v>99</v>
      </c>
      <c r="E94" s="35" t="s">
        <v>40</v>
      </c>
      <c r="F94" s="36">
        <v>2375.489990234375</v>
      </c>
      <c r="G94" s="38">
        <v>11283.5703125</v>
      </c>
    </row>
    <row r="95" spans="1:7" ht="15.75" thickBot="1">
      <c r="A95" s="20" t="s">
        <v>138</v>
      </c>
      <c r="B95" s="22"/>
      <c r="C95" s="22"/>
      <c r="D95" s="22"/>
      <c r="E95" s="22"/>
      <c r="F95" s="22">
        <f>SUM(F81:F94)</f>
        <v>58313.650512695313</v>
      </c>
      <c r="G95" s="21">
        <f>SUM(G81:G94)</f>
        <v>211228.12045288086</v>
      </c>
    </row>
    <row r="96" spans="1:7">
      <c r="A96" s="35" t="s">
        <v>143</v>
      </c>
      <c r="B96" s="35" t="s">
        <v>34</v>
      </c>
      <c r="C96" s="35" t="s">
        <v>38</v>
      </c>
      <c r="D96" s="35" t="s">
        <v>84</v>
      </c>
      <c r="E96" s="35" t="s">
        <v>78</v>
      </c>
      <c r="F96" s="36">
        <v>15547.51953125</v>
      </c>
      <c r="G96" s="38">
        <v>34110.6015625</v>
      </c>
    </row>
    <row r="97" spans="1:7">
      <c r="A97" s="35" t="s">
        <v>143</v>
      </c>
      <c r="B97" s="35" t="s">
        <v>34</v>
      </c>
      <c r="C97" s="35" t="s">
        <v>38</v>
      </c>
      <c r="D97" s="35" t="s">
        <v>39</v>
      </c>
      <c r="E97" s="35" t="s">
        <v>40</v>
      </c>
      <c r="F97" s="36">
        <v>1050.0800018310547</v>
      </c>
      <c r="G97" s="38">
        <v>3327.0999755859375</v>
      </c>
    </row>
    <row r="98" spans="1:7">
      <c r="A98" s="35" t="s">
        <v>143</v>
      </c>
      <c r="B98" s="35" t="s">
        <v>34</v>
      </c>
      <c r="C98" s="35" t="s">
        <v>38</v>
      </c>
      <c r="D98" s="35" t="s">
        <v>43</v>
      </c>
      <c r="E98" s="35" t="s">
        <v>40</v>
      </c>
      <c r="F98" s="36">
        <v>7960.6099853515625</v>
      </c>
      <c r="G98" s="38">
        <v>22820.920043945313</v>
      </c>
    </row>
    <row r="99" spans="1:7">
      <c r="A99" s="35" t="s">
        <v>143</v>
      </c>
      <c r="B99" s="35" t="s">
        <v>34</v>
      </c>
      <c r="C99" s="35" t="s">
        <v>38</v>
      </c>
      <c r="D99" s="35" t="s">
        <v>84</v>
      </c>
      <c r="E99" s="35" t="s">
        <v>85</v>
      </c>
      <c r="F99" s="36">
        <v>16854.48046875</v>
      </c>
      <c r="G99" s="38">
        <v>36331.5703125</v>
      </c>
    </row>
    <row r="100" spans="1:7">
      <c r="A100" s="35" t="s">
        <v>143</v>
      </c>
      <c r="B100" s="35" t="s">
        <v>34</v>
      </c>
      <c r="C100" s="35" t="s">
        <v>38</v>
      </c>
      <c r="D100" s="35" t="s">
        <v>41</v>
      </c>
      <c r="E100" s="35" t="s">
        <v>144</v>
      </c>
      <c r="F100" s="36">
        <v>7.380000114440918</v>
      </c>
      <c r="G100" s="38">
        <v>5</v>
      </c>
    </row>
    <row r="101" spans="1:7">
      <c r="A101" s="35" t="s">
        <v>143</v>
      </c>
      <c r="B101" s="35" t="s">
        <v>34</v>
      </c>
      <c r="C101" s="35" t="s">
        <v>38</v>
      </c>
      <c r="D101" s="35" t="s">
        <v>41</v>
      </c>
      <c r="E101" s="35" t="s">
        <v>42</v>
      </c>
      <c r="F101" s="36">
        <v>625.49000549316406</v>
      </c>
      <c r="G101" s="38">
        <v>895.83998107910156</v>
      </c>
    </row>
    <row r="102" spans="1:7">
      <c r="A102" s="35" t="s">
        <v>143</v>
      </c>
      <c r="B102" s="35" t="s">
        <v>34</v>
      </c>
      <c r="C102" s="35" t="s">
        <v>38</v>
      </c>
      <c r="D102" s="35" t="s">
        <v>41</v>
      </c>
      <c r="E102" s="35" t="s">
        <v>120</v>
      </c>
      <c r="F102" s="36">
        <v>418.22000122070312</v>
      </c>
      <c r="G102" s="38">
        <v>55</v>
      </c>
    </row>
    <row r="103" spans="1:7">
      <c r="A103" s="35" t="s">
        <v>143</v>
      </c>
      <c r="B103" s="35" t="s">
        <v>34</v>
      </c>
      <c r="C103" s="35" t="s">
        <v>44</v>
      </c>
      <c r="D103" s="35" t="s">
        <v>52</v>
      </c>
      <c r="E103" s="35" t="s">
        <v>40</v>
      </c>
      <c r="F103" s="36">
        <v>4615.7900390625</v>
      </c>
      <c r="G103" s="38">
        <v>21946.97021484375</v>
      </c>
    </row>
    <row r="104" spans="1:7">
      <c r="A104" s="35" t="s">
        <v>143</v>
      </c>
      <c r="B104" s="35" t="s">
        <v>34</v>
      </c>
      <c r="C104" s="35" t="s">
        <v>44</v>
      </c>
      <c r="D104" s="35" t="s">
        <v>45</v>
      </c>
      <c r="E104" s="35" t="s">
        <v>40</v>
      </c>
      <c r="F104" s="36">
        <v>12092.199951171875</v>
      </c>
      <c r="G104" s="38">
        <v>69517.20068359375</v>
      </c>
    </row>
    <row r="105" spans="1:7">
      <c r="A105" s="35" t="s">
        <v>143</v>
      </c>
      <c r="B105" s="35" t="s">
        <v>34</v>
      </c>
      <c r="C105" s="35" t="s">
        <v>44</v>
      </c>
      <c r="D105" s="35" t="s">
        <v>51</v>
      </c>
      <c r="E105" s="35" t="s">
        <v>40</v>
      </c>
      <c r="F105" s="36">
        <v>751.15997314453125</v>
      </c>
      <c r="G105" s="38">
        <v>3571.56005859375</v>
      </c>
    </row>
    <row r="106" spans="1:7">
      <c r="A106" s="35" t="s">
        <v>143</v>
      </c>
      <c r="B106" s="35" t="s">
        <v>34</v>
      </c>
      <c r="C106" s="35" t="s">
        <v>44</v>
      </c>
      <c r="D106" s="35" t="s">
        <v>50</v>
      </c>
      <c r="E106" s="35" t="s">
        <v>40</v>
      </c>
      <c r="F106" s="36">
        <v>1361.699951171875</v>
      </c>
      <c r="G106" s="38">
        <v>8351.73046875</v>
      </c>
    </row>
    <row r="107" spans="1:7">
      <c r="A107" s="35" t="s">
        <v>143</v>
      </c>
      <c r="B107" s="35" t="s">
        <v>34</v>
      </c>
      <c r="C107" s="35" t="s">
        <v>44</v>
      </c>
      <c r="D107" s="35" t="s">
        <v>49</v>
      </c>
      <c r="E107" s="35" t="s">
        <v>120</v>
      </c>
      <c r="F107" s="36">
        <v>8.1599998474121094</v>
      </c>
      <c r="G107" s="38">
        <v>0</v>
      </c>
    </row>
    <row r="108" spans="1:7">
      <c r="A108" s="35" t="s">
        <v>143</v>
      </c>
      <c r="B108" s="35" t="s">
        <v>34</v>
      </c>
      <c r="C108" s="35" t="s">
        <v>44</v>
      </c>
      <c r="D108" s="35" t="s">
        <v>49</v>
      </c>
      <c r="E108" s="35" t="s">
        <v>40</v>
      </c>
      <c r="F108" s="36">
        <v>14756.029907226562</v>
      </c>
      <c r="G108" s="38">
        <v>62024.509765625</v>
      </c>
    </row>
    <row r="109" spans="1:7" ht="15.75" thickBot="1">
      <c r="A109" s="20" t="s">
        <v>143</v>
      </c>
      <c r="B109" s="22"/>
      <c r="C109" s="22"/>
      <c r="D109" s="22"/>
      <c r="E109" s="22"/>
      <c r="F109" s="22">
        <f>SUM(F96:F108)</f>
        <v>76048.819815635681</v>
      </c>
      <c r="G109" s="21">
        <f>SUM(G96:G108)</f>
        <v>262958.0030670166</v>
      </c>
    </row>
    <row r="110" spans="1:7">
      <c r="A110" s="35" t="s">
        <v>145</v>
      </c>
      <c r="B110" s="35" t="s">
        <v>34</v>
      </c>
      <c r="C110" s="35" t="s">
        <v>38</v>
      </c>
      <c r="D110" s="35" t="s">
        <v>39</v>
      </c>
      <c r="E110" s="35" t="s">
        <v>42</v>
      </c>
      <c r="F110" s="36">
        <v>6.8000001907348633</v>
      </c>
      <c r="G110" s="38">
        <v>2</v>
      </c>
    </row>
    <row r="111" spans="1:7">
      <c r="A111" s="35" t="s">
        <v>145</v>
      </c>
      <c r="B111" s="35" t="s">
        <v>34</v>
      </c>
      <c r="C111" s="35" t="s">
        <v>38</v>
      </c>
      <c r="D111" s="35" t="s">
        <v>39</v>
      </c>
      <c r="E111" s="35" t="s">
        <v>40</v>
      </c>
      <c r="F111" s="36">
        <v>272.16000366210937</v>
      </c>
      <c r="G111" s="38">
        <v>1293.5900268554687</v>
      </c>
    </row>
    <row r="112" spans="1:7">
      <c r="A112" s="35" t="s">
        <v>145</v>
      </c>
      <c r="B112" s="35" t="s">
        <v>34</v>
      </c>
      <c r="C112" s="35" t="s">
        <v>38</v>
      </c>
      <c r="D112" s="35" t="s">
        <v>41</v>
      </c>
      <c r="E112" s="35" t="s">
        <v>120</v>
      </c>
      <c r="F112" s="36">
        <v>201.39999389648437</v>
      </c>
      <c r="G112" s="38">
        <v>352.1099853515625</v>
      </c>
    </row>
    <row r="113" spans="1:7">
      <c r="A113" s="35" t="s">
        <v>145</v>
      </c>
      <c r="B113" s="35" t="s">
        <v>34</v>
      </c>
      <c r="C113" s="35" t="s">
        <v>38</v>
      </c>
      <c r="D113" s="35" t="s">
        <v>43</v>
      </c>
      <c r="E113" s="35" t="s">
        <v>40</v>
      </c>
      <c r="F113" s="36">
        <v>7415.4100494384766</v>
      </c>
      <c r="G113" s="38">
        <v>16304.920227050781</v>
      </c>
    </row>
    <row r="114" spans="1:7">
      <c r="A114" s="35" t="s">
        <v>145</v>
      </c>
      <c r="B114" s="35" t="s">
        <v>34</v>
      </c>
      <c r="C114" s="35" t="s">
        <v>38</v>
      </c>
      <c r="D114" s="35" t="s">
        <v>41</v>
      </c>
      <c r="E114" s="35" t="s">
        <v>42</v>
      </c>
      <c r="F114" s="36">
        <v>36912.609100341797</v>
      </c>
      <c r="G114" s="38">
        <v>131533.31811523437</v>
      </c>
    </row>
    <row r="115" spans="1:7">
      <c r="A115" s="35" t="s">
        <v>145</v>
      </c>
      <c r="B115" s="35" t="s">
        <v>34</v>
      </c>
      <c r="C115" s="35" t="s">
        <v>38</v>
      </c>
      <c r="D115" s="35" t="s">
        <v>43</v>
      </c>
      <c r="E115" s="35" t="s">
        <v>48</v>
      </c>
      <c r="F115" s="36">
        <v>445.42999267578125</v>
      </c>
      <c r="G115" s="38">
        <v>5084.5</v>
      </c>
    </row>
    <row r="116" spans="1:7">
      <c r="A116" s="35" t="s">
        <v>145</v>
      </c>
      <c r="B116" s="35" t="s">
        <v>34</v>
      </c>
      <c r="C116" s="35" t="s">
        <v>38</v>
      </c>
      <c r="D116" s="35" t="s">
        <v>84</v>
      </c>
      <c r="E116" s="35" t="s">
        <v>85</v>
      </c>
      <c r="F116" s="36">
        <v>16854.48046875</v>
      </c>
      <c r="G116" s="38">
        <v>29594.7890625</v>
      </c>
    </row>
    <row r="117" spans="1:7">
      <c r="A117" s="35" t="s">
        <v>145</v>
      </c>
      <c r="B117" s="35" t="s">
        <v>34</v>
      </c>
      <c r="C117" s="35" t="s">
        <v>44</v>
      </c>
      <c r="D117" s="35" t="s">
        <v>52</v>
      </c>
      <c r="E117" s="35" t="s">
        <v>40</v>
      </c>
      <c r="F117" s="36">
        <v>7164.5601196289062</v>
      </c>
      <c r="G117" s="38">
        <v>25599.44970703125</v>
      </c>
    </row>
    <row r="118" spans="1:7">
      <c r="A118" s="35" t="s">
        <v>145</v>
      </c>
      <c r="B118" s="35" t="s">
        <v>34</v>
      </c>
      <c r="C118" s="35" t="s">
        <v>44</v>
      </c>
      <c r="D118" s="35" t="s">
        <v>49</v>
      </c>
      <c r="E118" s="35" t="s">
        <v>40</v>
      </c>
      <c r="F118" s="36">
        <v>16328.579833984375</v>
      </c>
      <c r="G118" s="38">
        <v>79321.6298828125</v>
      </c>
    </row>
    <row r="119" spans="1:7">
      <c r="A119" s="35" t="s">
        <v>145</v>
      </c>
      <c r="B119" s="35" t="s">
        <v>34</v>
      </c>
      <c r="C119" s="35" t="s">
        <v>44</v>
      </c>
      <c r="D119" s="35" t="s">
        <v>45</v>
      </c>
      <c r="E119" s="35" t="s">
        <v>40</v>
      </c>
      <c r="F119" s="36">
        <v>13732.1796875</v>
      </c>
      <c r="G119" s="38">
        <v>74027.251953125</v>
      </c>
    </row>
    <row r="120" spans="1:7">
      <c r="A120" s="35" t="s">
        <v>145</v>
      </c>
      <c r="B120" s="35" t="s">
        <v>34</v>
      </c>
      <c r="C120" s="35" t="s">
        <v>44</v>
      </c>
      <c r="D120" s="35" t="s">
        <v>51</v>
      </c>
      <c r="E120" s="35" t="s">
        <v>48</v>
      </c>
      <c r="F120" s="36">
        <v>299.3699951171875</v>
      </c>
      <c r="G120" s="38">
        <v>76200</v>
      </c>
    </row>
    <row r="121" spans="1:7">
      <c r="A121" s="35" t="s">
        <v>145</v>
      </c>
      <c r="B121" s="35" t="s">
        <v>34</v>
      </c>
      <c r="C121" s="35" t="s">
        <v>44</v>
      </c>
      <c r="D121" s="35" t="s">
        <v>46</v>
      </c>
      <c r="E121" s="35" t="s">
        <v>48</v>
      </c>
      <c r="F121" s="36">
        <v>40.819999694824219</v>
      </c>
      <c r="G121" s="38">
        <v>11250</v>
      </c>
    </row>
    <row r="122" spans="1:7">
      <c r="A122" s="35" t="s">
        <v>145</v>
      </c>
      <c r="B122" s="35" t="s">
        <v>34</v>
      </c>
      <c r="C122" s="35" t="s">
        <v>44</v>
      </c>
      <c r="D122" s="35" t="s">
        <v>99</v>
      </c>
      <c r="E122" s="35" t="s">
        <v>48</v>
      </c>
      <c r="F122" s="36">
        <v>226.80000305175781</v>
      </c>
      <c r="G122" s="38">
        <v>62500</v>
      </c>
    </row>
    <row r="123" spans="1:7">
      <c r="A123" s="35" t="s">
        <v>145</v>
      </c>
      <c r="B123" s="35" t="s">
        <v>34</v>
      </c>
      <c r="C123" s="35" t="s">
        <v>44</v>
      </c>
      <c r="D123" s="35" t="s">
        <v>148</v>
      </c>
      <c r="E123" s="35" t="s">
        <v>42</v>
      </c>
      <c r="F123" s="36">
        <v>4.5399999618530273</v>
      </c>
      <c r="G123" s="38">
        <v>10</v>
      </c>
    </row>
    <row r="124" spans="1:7" ht="15.75" thickBot="1">
      <c r="A124" s="20" t="s">
        <v>145</v>
      </c>
      <c r="B124" s="22"/>
      <c r="C124" s="22"/>
      <c r="D124" s="22"/>
      <c r="E124" s="22"/>
      <c r="F124" s="22">
        <f>SUM(F110:F123)</f>
        <v>99905.139247894287</v>
      </c>
      <c r="G124" s="21">
        <f>SUM(G110:G123)</f>
        <v>513073.55895996094</v>
      </c>
    </row>
    <row r="125" spans="1:7">
      <c r="A125" s="35" t="s">
        <v>154</v>
      </c>
      <c r="B125" s="35" t="s">
        <v>34</v>
      </c>
      <c r="C125" s="35" t="s">
        <v>38</v>
      </c>
      <c r="D125" s="35" t="s">
        <v>84</v>
      </c>
      <c r="E125" s="35" t="s">
        <v>42</v>
      </c>
      <c r="F125" s="36">
        <v>3425</v>
      </c>
      <c r="G125" s="38">
        <v>9696.25</v>
      </c>
    </row>
    <row r="126" spans="1:7">
      <c r="A126" s="35" t="s">
        <v>154</v>
      </c>
      <c r="B126" s="35" t="s">
        <v>34</v>
      </c>
      <c r="C126" s="35" t="s">
        <v>38</v>
      </c>
      <c r="D126" s="35" t="s">
        <v>41</v>
      </c>
      <c r="E126" s="35" t="s">
        <v>42</v>
      </c>
      <c r="F126" s="36">
        <v>507.73001098632813</v>
      </c>
      <c r="G126" s="38">
        <v>758.96002197265625</v>
      </c>
    </row>
    <row r="127" spans="1:7">
      <c r="A127" s="35" t="s">
        <v>154</v>
      </c>
      <c r="B127" s="35" t="s">
        <v>34</v>
      </c>
      <c r="C127" s="35" t="s">
        <v>38</v>
      </c>
      <c r="D127" s="35" t="s">
        <v>84</v>
      </c>
      <c r="E127" s="35" t="s">
        <v>71</v>
      </c>
      <c r="F127" s="36">
        <v>5273.580078125</v>
      </c>
      <c r="G127" s="38">
        <v>16669.779296875</v>
      </c>
    </row>
    <row r="128" spans="1:7">
      <c r="A128" s="35" t="s">
        <v>154</v>
      </c>
      <c r="B128" s="35" t="s">
        <v>34</v>
      </c>
      <c r="C128" s="35" t="s">
        <v>38</v>
      </c>
      <c r="D128" s="35" t="s">
        <v>84</v>
      </c>
      <c r="E128" s="35" t="s">
        <v>78</v>
      </c>
      <c r="F128" s="36">
        <v>14016.6796875</v>
      </c>
      <c r="G128" s="38">
        <v>28699.150390625</v>
      </c>
    </row>
    <row r="129" spans="1:7">
      <c r="A129" s="35" t="s">
        <v>154</v>
      </c>
      <c r="B129" s="35" t="s">
        <v>34</v>
      </c>
      <c r="C129" s="35" t="s">
        <v>38</v>
      </c>
      <c r="D129" s="35" t="s">
        <v>39</v>
      </c>
      <c r="E129" s="35" t="s">
        <v>40</v>
      </c>
      <c r="F129" s="36">
        <v>484.44001770019531</v>
      </c>
      <c r="G129" s="38">
        <v>1357.7999877929687</v>
      </c>
    </row>
    <row r="130" spans="1:7">
      <c r="A130" s="35" t="s">
        <v>154</v>
      </c>
      <c r="B130" s="35" t="s">
        <v>34</v>
      </c>
      <c r="C130" s="35" t="s">
        <v>38</v>
      </c>
      <c r="D130" s="35" t="s">
        <v>41</v>
      </c>
      <c r="E130" s="35" t="s">
        <v>120</v>
      </c>
      <c r="F130" s="36">
        <v>770.20999145507812</v>
      </c>
      <c r="G130" s="38">
        <v>786.72000122070313</v>
      </c>
    </row>
    <row r="131" spans="1:7">
      <c r="A131" s="35" t="s">
        <v>154</v>
      </c>
      <c r="B131" s="35" t="s">
        <v>34</v>
      </c>
      <c r="C131" s="35" t="s">
        <v>38</v>
      </c>
      <c r="D131" s="35" t="s">
        <v>43</v>
      </c>
      <c r="E131" s="35" t="s">
        <v>40</v>
      </c>
      <c r="F131" s="36">
        <v>5161.9400024414062</v>
      </c>
      <c r="G131" s="38">
        <v>14512.119995117188</v>
      </c>
    </row>
    <row r="132" spans="1:7">
      <c r="A132" s="35" t="s">
        <v>154</v>
      </c>
      <c r="B132" s="35" t="s">
        <v>34</v>
      </c>
      <c r="C132" s="35" t="s">
        <v>38</v>
      </c>
      <c r="D132" s="35" t="s">
        <v>156</v>
      </c>
      <c r="E132" s="35" t="s">
        <v>40</v>
      </c>
      <c r="F132" s="36">
        <v>3520.360107421875</v>
      </c>
      <c r="G132" s="38">
        <v>6519.18017578125</v>
      </c>
    </row>
    <row r="133" spans="1:7">
      <c r="A133" s="35" t="s">
        <v>154</v>
      </c>
      <c r="B133" s="35" t="s">
        <v>34</v>
      </c>
      <c r="C133" s="35" t="s">
        <v>44</v>
      </c>
      <c r="D133" s="35" t="s">
        <v>51</v>
      </c>
      <c r="E133" s="35" t="s">
        <v>40</v>
      </c>
      <c r="F133" s="36">
        <v>272.16000366210937</v>
      </c>
      <c r="G133" s="38">
        <v>1456.050048828125</v>
      </c>
    </row>
    <row r="134" spans="1:7">
      <c r="A134" s="35" t="s">
        <v>154</v>
      </c>
      <c r="B134" s="35" t="s">
        <v>34</v>
      </c>
      <c r="C134" s="35" t="s">
        <v>44</v>
      </c>
      <c r="D134" s="35" t="s">
        <v>52</v>
      </c>
      <c r="E134" s="35" t="s">
        <v>40</v>
      </c>
      <c r="F134" s="36">
        <v>4378.5800170898437</v>
      </c>
      <c r="G134" s="38">
        <v>23450.77978515625</v>
      </c>
    </row>
    <row r="135" spans="1:7">
      <c r="A135" s="35" t="s">
        <v>154</v>
      </c>
      <c r="B135" s="35" t="s">
        <v>34</v>
      </c>
      <c r="C135" s="35" t="s">
        <v>44</v>
      </c>
      <c r="D135" s="35" t="s">
        <v>49</v>
      </c>
      <c r="E135" s="35" t="s">
        <v>40</v>
      </c>
      <c r="F135" s="36">
        <v>8224.419921875</v>
      </c>
      <c r="G135" s="38">
        <v>44001.18017578125</v>
      </c>
    </row>
    <row r="136" spans="1:7">
      <c r="A136" s="35" t="s">
        <v>154</v>
      </c>
      <c r="B136" s="35" t="s">
        <v>34</v>
      </c>
      <c r="C136" s="35" t="s">
        <v>44</v>
      </c>
      <c r="D136" s="35" t="s">
        <v>45</v>
      </c>
      <c r="E136" s="35" t="s">
        <v>40</v>
      </c>
      <c r="F136" s="36">
        <v>8295.840087890625</v>
      </c>
      <c r="G136" s="38">
        <v>44382.7197265625</v>
      </c>
    </row>
    <row r="137" spans="1:7">
      <c r="A137" s="35" t="s">
        <v>154</v>
      </c>
      <c r="B137" s="35" t="s">
        <v>34</v>
      </c>
      <c r="C137" s="35" t="s">
        <v>44</v>
      </c>
      <c r="D137" s="35" t="s">
        <v>148</v>
      </c>
      <c r="E137" s="35" t="s">
        <v>48</v>
      </c>
      <c r="F137" s="36">
        <v>808.30999755859375</v>
      </c>
      <c r="G137" s="38">
        <v>216300</v>
      </c>
    </row>
    <row r="138" spans="1:7" ht="15.75" thickBot="1">
      <c r="A138" s="20" t="s">
        <v>154</v>
      </c>
      <c r="B138" s="22"/>
      <c r="C138" s="22"/>
      <c r="D138" s="22"/>
      <c r="E138" s="22"/>
      <c r="F138" s="22">
        <f>SUM(F125:F137)</f>
        <v>55139.249923706055</v>
      </c>
      <c r="G138" s="21">
        <f>SUM(G125:G137)</f>
        <v>408590.68960571289</v>
      </c>
    </row>
    <row r="139" spans="1:7">
      <c r="A139" s="35" t="s">
        <v>160</v>
      </c>
      <c r="B139" s="35" t="s">
        <v>34</v>
      </c>
      <c r="C139" s="35" t="s">
        <v>38</v>
      </c>
      <c r="D139" s="35" t="s">
        <v>84</v>
      </c>
      <c r="E139" s="35" t="s">
        <v>78</v>
      </c>
      <c r="F139" s="36">
        <v>16147.009765625</v>
      </c>
      <c r="G139" s="38">
        <v>31363.48046875</v>
      </c>
    </row>
    <row r="140" spans="1:7">
      <c r="A140" s="35" t="s">
        <v>160</v>
      </c>
      <c r="B140" s="35" t="s">
        <v>34</v>
      </c>
      <c r="C140" s="35" t="s">
        <v>38</v>
      </c>
      <c r="D140" s="35" t="s">
        <v>43</v>
      </c>
      <c r="E140" s="35" t="s">
        <v>48</v>
      </c>
      <c r="F140" s="36">
        <v>453.60000610351562</v>
      </c>
      <c r="G140" s="38">
        <v>218</v>
      </c>
    </row>
    <row r="141" spans="1:7">
      <c r="A141" s="35" t="s">
        <v>160</v>
      </c>
      <c r="B141" s="35" t="s">
        <v>34</v>
      </c>
      <c r="C141" s="35" t="s">
        <v>38</v>
      </c>
      <c r="D141" s="35" t="s">
        <v>43</v>
      </c>
      <c r="E141" s="35" t="s">
        <v>40</v>
      </c>
      <c r="F141" s="36">
        <v>7159.7899780273437</v>
      </c>
      <c r="G141" s="38">
        <v>20534.249725341797</v>
      </c>
    </row>
    <row r="142" spans="1:7">
      <c r="A142" s="35" t="s">
        <v>160</v>
      </c>
      <c r="B142" s="35" t="s">
        <v>34</v>
      </c>
      <c r="C142" s="35" t="s">
        <v>38</v>
      </c>
      <c r="D142" s="35" t="s">
        <v>84</v>
      </c>
      <c r="E142" s="35" t="s">
        <v>87</v>
      </c>
      <c r="F142" s="36">
        <v>16854.48046875</v>
      </c>
      <c r="G142" s="38">
        <v>34126.94921875</v>
      </c>
    </row>
    <row r="143" spans="1:7">
      <c r="A143" s="35" t="s">
        <v>160</v>
      </c>
      <c r="B143" s="35" t="s">
        <v>34</v>
      </c>
      <c r="C143" s="35" t="s">
        <v>38</v>
      </c>
      <c r="D143" s="35" t="s">
        <v>84</v>
      </c>
      <c r="E143" s="35" t="s">
        <v>42</v>
      </c>
      <c r="F143" s="36">
        <v>1404.3800048828125</v>
      </c>
      <c r="G143" s="38">
        <v>3562.5</v>
      </c>
    </row>
    <row r="144" spans="1:7">
      <c r="A144" s="35" t="s">
        <v>160</v>
      </c>
      <c r="B144" s="35" t="s">
        <v>34</v>
      </c>
      <c r="C144" s="35" t="s">
        <v>38</v>
      </c>
      <c r="D144" s="35" t="s">
        <v>41</v>
      </c>
      <c r="E144" s="35" t="s">
        <v>92</v>
      </c>
      <c r="F144" s="36">
        <v>2.2699999809265137</v>
      </c>
      <c r="G144" s="38"/>
    </row>
    <row r="145" spans="1:7">
      <c r="A145" s="35" t="s">
        <v>160</v>
      </c>
      <c r="B145" s="35" t="s">
        <v>34</v>
      </c>
      <c r="C145" s="35" t="s">
        <v>38</v>
      </c>
      <c r="D145" s="35" t="s">
        <v>41</v>
      </c>
      <c r="E145" s="35" t="s">
        <v>42</v>
      </c>
      <c r="F145" s="36">
        <v>1743.68994140625</v>
      </c>
      <c r="G145" s="38">
        <v>1869.8099975585937</v>
      </c>
    </row>
    <row r="146" spans="1:7">
      <c r="A146" s="35" t="s">
        <v>160</v>
      </c>
      <c r="B146" s="35" t="s">
        <v>34</v>
      </c>
      <c r="C146" s="35" t="s">
        <v>38</v>
      </c>
      <c r="D146" s="35" t="s">
        <v>43</v>
      </c>
      <c r="E146" s="35" t="s">
        <v>48</v>
      </c>
      <c r="F146" s="36">
        <v>394.6300048828125</v>
      </c>
      <c r="G146" s="38">
        <v>4477.60009765625</v>
      </c>
    </row>
    <row r="147" spans="1:7">
      <c r="A147" s="35" t="s">
        <v>160</v>
      </c>
      <c r="B147" s="35" t="s">
        <v>34</v>
      </c>
      <c r="C147" s="35" t="s">
        <v>44</v>
      </c>
      <c r="D147" s="35" t="s">
        <v>52</v>
      </c>
      <c r="E147" s="35" t="s">
        <v>40</v>
      </c>
      <c r="F147" s="36">
        <v>4094.610107421875</v>
      </c>
      <c r="G147" s="38">
        <v>22542.5302734375</v>
      </c>
    </row>
    <row r="148" spans="1:7">
      <c r="A148" s="35" t="s">
        <v>160</v>
      </c>
      <c r="B148" s="35" t="s">
        <v>34</v>
      </c>
      <c r="C148" s="35" t="s">
        <v>44</v>
      </c>
      <c r="D148" s="35" t="s">
        <v>51</v>
      </c>
      <c r="E148" s="35" t="s">
        <v>40</v>
      </c>
      <c r="F148" s="36">
        <v>223.16999816894531</v>
      </c>
      <c r="G148" s="38">
        <v>1228.6600341796875</v>
      </c>
    </row>
    <row r="149" spans="1:7">
      <c r="A149" s="35" t="s">
        <v>160</v>
      </c>
      <c r="B149" s="35" t="s">
        <v>34</v>
      </c>
      <c r="C149" s="35" t="s">
        <v>44</v>
      </c>
      <c r="D149" s="35" t="s">
        <v>49</v>
      </c>
      <c r="E149" s="35" t="s">
        <v>40</v>
      </c>
      <c r="F149" s="36">
        <v>6693.2900390625</v>
      </c>
      <c r="G149" s="38">
        <v>55729.4208984375</v>
      </c>
    </row>
    <row r="150" spans="1:7">
      <c r="A150" s="35" t="s">
        <v>160</v>
      </c>
      <c r="B150" s="35" t="s">
        <v>34</v>
      </c>
      <c r="C150" s="35" t="s">
        <v>44</v>
      </c>
      <c r="D150" s="35" t="s">
        <v>46</v>
      </c>
      <c r="E150" s="35" t="s">
        <v>40</v>
      </c>
      <c r="F150" s="36">
        <v>1099.969970703125</v>
      </c>
      <c r="G150" s="38">
        <v>6964.4197998046875</v>
      </c>
    </row>
    <row r="151" spans="1:7">
      <c r="A151" s="35" t="s">
        <v>160</v>
      </c>
      <c r="B151" s="35" t="s">
        <v>34</v>
      </c>
      <c r="C151" s="35" t="s">
        <v>44</v>
      </c>
      <c r="D151" s="35" t="s">
        <v>45</v>
      </c>
      <c r="E151" s="35" t="s">
        <v>40</v>
      </c>
      <c r="F151" s="36">
        <v>6997.6397705078125</v>
      </c>
      <c r="G151" s="38">
        <v>47234.0810546875</v>
      </c>
    </row>
    <row r="152" spans="1:7" ht="15.75" thickBot="1">
      <c r="A152" s="20" t="s">
        <v>160</v>
      </c>
      <c r="B152" s="22"/>
      <c r="C152" s="22"/>
      <c r="D152" s="22"/>
      <c r="E152" s="22"/>
      <c r="F152" s="22">
        <f>SUM(F139:F151)</f>
        <v>63268.530055522919</v>
      </c>
      <c r="G152" s="21">
        <f>SUM(G139:G151)</f>
        <v>229851.70156860352</v>
      </c>
    </row>
    <row r="153" spans="1:7" ht="16.5" thickBot="1">
      <c r="A153" s="18" t="s">
        <v>0</v>
      </c>
      <c r="B153" s="18"/>
      <c r="C153" s="18"/>
      <c r="D153" s="18"/>
      <c r="E153" s="18"/>
      <c r="F153" s="18">
        <f>SUM(F152,F138,F124,F109,F95,F80,F70,F58,F47,F36,F26,F22)</f>
        <v>712192.40119791031</v>
      </c>
      <c r="G153" s="19">
        <f>SUM(G152,G138,G124,G109,G95,G80,G70,G58,G47,G36,G26,G22)</f>
        <v>3426890.2898025513</v>
      </c>
    </row>
  </sheetData>
  <sortState ref="A12:H115">
    <sortCondition ref="D12:D115"/>
    <sortCondition ref="E12:E115"/>
  </sortState>
  <mergeCells count="5">
    <mergeCell ref="A6:G6"/>
    <mergeCell ref="A7:G7"/>
    <mergeCell ref="A8:G8"/>
    <mergeCell ref="A9:G9"/>
    <mergeCell ref="A10:G10"/>
  </mergeCells>
  <pageMargins left="0.62992125984251968" right="0.43307086614173229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57"/>
  <sheetViews>
    <sheetView topLeftCell="A141" workbookViewId="0">
      <selection activeCell="E160" sqref="E160"/>
    </sheetView>
  </sheetViews>
  <sheetFormatPr baseColWidth="10" defaultColWidth="47.28515625" defaultRowHeight="15"/>
  <cols>
    <col min="1" max="1" width="11.85546875" bestFit="1" customWidth="1"/>
    <col min="2" max="2" width="7.5703125" bestFit="1" customWidth="1"/>
    <col min="3" max="3" width="12" bestFit="1" customWidth="1"/>
    <col min="4" max="4" width="23.140625" customWidth="1"/>
    <col min="5" max="5" width="19" bestFit="1" customWidth="1"/>
    <col min="6" max="6" width="10" style="6" bestFit="1" customWidth="1"/>
    <col min="7" max="7" width="14.42578125" style="1" bestFit="1" customWidth="1"/>
  </cols>
  <sheetData>
    <row r="1" spans="1:7">
      <c r="A1" s="11"/>
    </row>
    <row r="6" spans="1:7">
      <c r="A6" s="61" t="s">
        <v>14</v>
      </c>
      <c r="B6" s="61"/>
      <c r="C6" s="61"/>
      <c r="D6" s="61"/>
      <c r="E6" s="61"/>
      <c r="F6" s="61"/>
      <c r="G6" s="61"/>
    </row>
    <row r="7" spans="1:7" ht="23.25">
      <c r="A7" s="62" t="s">
        <v>15</v>
      </c>
      <c r="B7" s="62"/>
      <c r="C7" s="62"/>
      <c r="D7" s="62"/>
      <c r="E7" s="62"/>
      <c r="F7" s="62"/>
      <c r="G7" s="62"/>
    </row>
    <row r="8" spans="1:7" ht="22.5">
      <c r="A8" s="63" t="s">
        <v>16</v>
      </c>
      <c r="B8" s="63"/>
      <c r="C8" s="63"/>
      <c r="D8" s="63"/>
      <c r="E8" s="63"/>
      <c r="F8" s="63"/>
      <c r="G8" s="63"/>
    </row>
    <row r="9" spans="1:7" ht="20.25" thickBot="1">
      <c r="A9" s="68" t="s">
        <v>32</v>
      </c>
      <c r="B9" s="68"/>
      <c r="C9" s="68"/>
      <c r="D9" s="68"/>
      <c r="E9" s="68"/>
      <c r="F9" s="68"/>
      <c r="G9" s="68"/>
    </row>
    <row r="10" spans="1:7" ht="15.75" thickBot="1">
      <c r="A10" s="65" t="s">
        <v>25</v>
      </c>
      <c r="B10" s="66"/>
      <c r="C10" s="66"/>
      <c r="D10" s="66"/>
      <c r="E10" s="66"/>
      <c r="F10" s="66"/>
      <c r="G10" s="69"/>
    </row>
    <row r="11" spans="1:7" ht="15.75" thickBot="1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>
      <c r="A12" s="39" t="s">
        <v>33</v>
      </c>
      <c r="B12" s="39" t="s">
        <v>34</v>
      </c>
      <c r="C12" s="39" t="s">
        <v>1</v>
      </c>
      <c r="D12" s="39" t="s">
        <v>53</v>
      </c>
      <c r="E12" s="39" t="s">
        <v>54</v>
      </c>
      <c r="F12" s="40">
        <v>1673.9099731445312</v>
      </c>
      <c r="G12" s="41">
        <v>1987.199951171875</v>
      </c>
    </row>
    <row r="13" spans="1:7">
      <c r="A13" s="39" t="s">
        <v>33</v>
      </c>
      <c r="B13" s="39" t="s">
        <v>34</v>
      </c>
      <c r="C13" s="39" t="s">
        <v>1</v>
      </c>
      <c r="D13" s="39" t="s">
        <v>55</v>
      </c>
      <c r="E13" s="39" t="s">
        <v>54</v>
      </c>
      <c r="F13" s="40">
        <v>2422.3499755859375</v>
      </c>
      <c r="G13" s="41">
        <v>2371.2000122070312</v>
      </c>
    </row>
    <row r="14" spans="1:7">
      <c r="A14" s="39" t="s">
        <v>33</v>
      </c>
      <c r="B14" s="39" t="s">
        <v>34</v>
      </c>
      <c r="C14" s="39" t="s">
        <v>1</v>
      </c>
      <c r="D14" s="39" t="s">
        <v>56</v>
      </c>
      <c r="E14" s="39" t="s">
        <v>42</v>
      </c>
      <c r="F14" s="40">
        <v>6056.919921875</v>
      </c>
      <c r="G14" s="41">
        <v>130918.703125</v>
      </c>
    </row>
    <row r="15" spans="1:7">
      <c r="A15" s="39" t="s">
        <v>33</v>
      </c>
      <c r="B15" s="39" t="s">
        <v>34</v>
      </c>
      <c r="C15" s="39" t="s">
        <v>1</v>
      </c>
      <c r="D15" s="39" t="s">
        <v>56</v>
      </c>
      <c r="E15" s="39" t="s">
        <v>57</v>
      </c>
      <c r="F15" s="40">
        <v>4876.31982421875</v>
      </c>
      <c r="G15" s="41">
        <v>38753.07421875</v>
      </c>
    </row>
    <row r="16" spans="1:7">
      <c r="A16" s="39" t="s">
        <v>33</v>
      </c>
      <c r="B16" s="39" t="s">
        <v>34</v>
      </c>
      <c r="C16" s="39" t="s">
        <v>1</v>
      </c>
      <c r="D16" s="39" t="s">
        <v>55</v>
      </c>
      <c r="E16" s="39" t="s">
        <v>42</v>
      </c>
      <c r="F16" s="40">
        <v>13180.98974609375</v>
      </c>
      <c r="G16" s="41">
        <v>12955.8798828125</v>
      </c>
    </row>
    <row r="17" spans="1:7">
      <c r="A17" s="39" t="s">
        <v>33</v>
      </c>
      <c r="B17" s="39" t="s">
        <v>34</v>
      </c>
      <c r="C17" s="39" t="s">
        <v>1</v>
      </c>
      <c r="D17" s="39" t="s">
        <v>56</v>
      </c>
      <c r="E17" s="39" t="s">
        <v>58</v>
      </c>
      <c r="F17" s="40">
        <v>497.20001220703125</v>
      </c>
      <c r="G17" s="41">
        <v>37688.30078125</v>
      </c>
    </row>
    <row r="18" spans="1:7" ht="15.75" thickBot="1">
      <c r="A18" s="20" t="s">
        <v>33</v>
      </c>
      <c r="B18" s="22"/>
      <c r="C18" s="22"/>
      <c r="D18" s="22"/>
      <c r="E18" s="22"/>
      <c r="F18" s="22">
        <f>SUM(F12:F17)</f>
        <v>28707.689453125</v>
      </c>
      <c r="G18" s="21">
        <f>SUM(G12:G17)</f>
        <v>224674.35797119141</v>
      </c>
    </row>
    <row r="19" spans="1:7">
      <c r="A19" s="35" t="s">
        <v>83</v>
      </c>
      <c r="B19" s="35" t="s">
        <v>34</v>
      </c>
      <c r="C19" s="35" t="s">
        <v>1</v>
      </c>
      <c r="D19" s="35" t="s">
        <v>86</v>
      </c>
      <c r="E19" s="35" t="s">
        <v>42</v>
      </c>
      <c r="F19" s="36">
        <v>10776</v>
      </c>
      <c r="G19" s="38">
        <v>25710</v>
      </c>
    </row>
    <row r="20" spans="1:7">
      <c r="A20" s="35" t="s">
        <v>83</v>
      </c>
      <c r="B20" s="35" t="s">
        <v>34</v>
      </c>
      <c r="C20" s="35" t="s">
        <v>1</v>
      </c>
      <c r="D20" s="35" t="s">
        <v>53</v>
      </c>
      <c r="E20" s="35" t="s">
        <v>87</v>
      </c>
      <c r="F20" s="36">
        <v>3704.5400390625</v>
      </c>
      <c r="G20" s="38">
        <v>4317.5</v>
      </c>
    </row>
    <row r="21" spans="1:7">
      <c r="A21" s="35" t="s">
        <v>83</v>
      </c>
      <c r="B21" s="35" t="s">
        <v>34</v>
      </c>
      <c r="C21" s="35" t="s">
        <v>1</v>
      </c>
      <c r="D21" s="35" t="s">
        <v>53</v>
      </c>
      <c r="E21" s="35" t="s">
        <v>71</v>
      </c>
      <c r="F21" s="36">
        <v>2329.909912109375</v>
      </c>
      <c r="G21" s="38">
        <v>2855.52001953125</v>
      </c>
    </row>
    <row r="22" spans="1:7">
      <c r="A22" s="35" t="s">
        <v>83</v>
      </c>
      <c r="B22" s="35" t="s">
        <v>34</v>
      </c>
      <c r="C22" s="35" t="s">
        <v>1</v>
      </c>
      <c r="D22" s="35" t="s">
        <v>53</v>
      </c>
      <c r="E22" s="35" t="s">
        <v>54</v>
      </c>
      <c r="F22" s="36">
        <v>595.19000244140625</v>
      </c>
      <c r="G22" s="38">
        <v>749.70001220703125</v>
      </c>
    </row>
    <row r="23" spans="1:7">
      <c r="A23" s="35" t="s">
        <v>83</v>
      </c>
      <c r="B23" s="35" t="s">
        <v>34</v>
      </c>
      <c r="C23" s="35" t="s">
        <v>1</v>
      </c>
      <c r="D23" s="35" t="s">
        <v>53</v>
      </c>
      <c r="E23" s="35" t="s">
        <v>58</v>
      </c>
      <c r="F23" s="36">
        <v>463.6300048828125</v>
      </c>
      <c r="G23" s="38">
        <v>691.79998779296875</v>
      </c>
    </row>
    <row r="24" spans="1:7">
      <c r="A24" s="35" t="s">
        <v>83</v>
      </c>
      <c r="B24" s="35" t="s">
        <v>34</v>
      </c>
      <c r="C24" s="35" t="s">
        <v>1</v>
      </c>
      <c r="D24" s="35" t="s">
        <v>55</v>
      </c>
      <c r="E24" s="35" t="s">
        <v>54</v>
      </c>
      <c r="F24" s="36">
        <v>2782.719970703125</v>
      </c>
      <c r="G24" s="38">
        <v>2683.199951171875</v>
      </c>
    </row>
    <row r="25" spans="1:7">
      <c r="A25" s="35" t="s">
        <v>83</v>
      </c>
      <c r="B25" s="35" t="s">
        <v>34</v>
      </c>
      <c r="C25" s="35" t="s">
        <v>1</v>
      </c>
      <c r="D25" s="35" t="s">
        <v>56</v>
      </c>
      <c r="E25" s="35" t="s">
        <v>88</v>
      </c>
      <c r="F25" s="36">
        <v>25166.3193359375</v>
      </c>
      <c r="G25" s="38">
        <v>60073.880859375</v>
      </c>
    </row>
    <row r="26" spans="1:7">
      <c r="A26" s="35" t="s">
        <v>83</v>
      </c>
      <c r="B26" s="35" t="s">
        <v>34</v>
      </c>
      <c r="C26" s="35" t="s">
        <v>1</v>
      </c>
      <c r="D26" s="35" t="s">
        <v>56</v>
      </c>
      <c r="E26" s="35" t="s">
        <v>42</v>
      </c>
      <c r="F26" s="36">
        <v>2353</v>
      </c>
      <c r="G26" s="38">
        <v>119339.8828125</v>
      </c>
    </row>
    <row r="27" spans="1:7">
      <c r="A27" s="35" t="s">
        <v>83</v>
      </c>
      <c r="B27" s="35" t="s">
        <v>34</v>
      </c>
      <c r="C27" s="35" t="s">
        <v>1</v>
      </c>
      <c r="D27" s="35" t="s">
        <v>56</v>
      </c>
      <c r="E27" s="35" t="s">
        <v>71</v>
      </c>
      <c r="F27" s="36">
        <v>4850.8798828125</v>
      </c>
      <c r="G27" s="38">
        <v>35767.94140625</v>
      </c>
    </row>
    <row r="28" spans="1:7">
      <c r="A28" s="35" t="s">
        <v>83</v>
      </c>
      <c r="B28" s="35" t="s">
        <v>34</v>
      </c>
      <c r="C28" s="35" t="s">
        <v>1</v>
      </c>
      <c r="D28" s="35" t="s">
        <v>56</v>
      </c>
      <c r="E28" s="35" t="s">
        <v>89</v>
      </c>
      <c r="F28" s="36">
        <v>4825.43994140625</v>
      </c>
      <c r="G28" s="38">
        <v>32573.109375</v>
      </c>
    </row>
    <row r="29" spans="1:7" ht="15.75" thickBot="1">
      <c r="A29" s="20" t="s">
        <v>83</v>
      </c>
      <c r="B29" s="22"/>
      <c r="C29" s="22"/>
      <c r="D29" s="22"/>
      <c r="E29" s="22"/>
      <c r="F29" s="22">
        <f>SUM(F19:F28)</f>
        <v>57847.629089355469</v>
      </c>
      <c r="G29" s="21">
        <f>SUM(G19:G28)</f>
        <v>284762.53442382813</v>
      </c>
    </row>
    <row r="30" spans="1:7">
      <c r="A30" s="35" t="s">
        <v>97</v>
      </c>
      <c r="B30" s="35" t="s">
        <v>34</v>
      </c>
      <c r="C30" s="35" t="s">
        <v>1</v>
      </c>
      <c r="D30" s="35" t="s">
        <v>55</v>
      </c>
      <c r="E30" s="35" t="s">
        <v>54</v>
      </c>
      <c r="F30" s="36">
        <v>1504.5400390625</v>
      </c>
      <c r="G30" s="38">
        <v>1471.199951171875</v>
      </c>
    </row>
    <row r="31" spans="1:7">
      <c r="A31" s="35" t="s">
        <v>97</v>
      </c>
      <c r="B31" s="35" t="s">
        <v>34</v>
      </c>
      <c r="C31" s="35" t="s">
        <v>1</v>
      </c>
      <c r="D31" s="35" t="s">
        <v>53</v>
      </c>
      <c r="E31" s="35" t="s">
        <v>54</v>
      </c>
      <c r="F31" s="36">
        <v>545.90997314453125</v>
      </c>
      <c r="G31" s="38">
        <v>667.79998779296875</v>
      </c>
    </row>
    <row r="32" spans="1:7">
      <c r="A32" s="35" t="s">
        <v>97</v>
      </c>
      <c r="B32" s="35" t="s">
        <v>34</v>
      </c>
      <c r="C32" s="35" t="s">
        <v>1</v>
      </c>
      <c r="D32" s="35" t="s">
        <v>53</v>
      </c>
      <c r="E32" s="35" t="s">
        <v>58</v>
      </c>
      <c r="F32" s="36">
        <v>545.45001220703125</v>
      </c>
      <c r="G32" s="38">
        <v>691.20001220703125</v>
      </c>
    </row>
    <row r="33" spans="1:7">
      <c r="A33" s="35" t="s">
        <v>97</v>
      </c>
      <c r="B33" s="35" t="s">
        <v>34</v>
      </c>
      <c r="C33" s="35" t="s">
        <v>1</v>
      </c>
      <c r="D33" s="35" t="s">
        <v>55</v>
      </c>
      <c r="E33" s="35" t="s">
        <v>42</v>
      </c>
      <c r="F33" s="36">
        <v>6356.7099609375</v>
      </c>
      <c r="G33" s="38">
        <v>13794</v>
      </c>
    </row>
    <row r="34" spans="1:7">
      <c r="A34" s="35" t="s">
        <v>97</v>
      </c>
      <c r="B34" s="35" t="s">
        <v>34</v>
      </c>
      <c r="C34" s="35" t="s">
        <v>1</v>
      </c>
      <c r="D34" s="35" t="s">
        <v>56</v>
      </c>
      <c r="E34" s="35" t="s">
        <v>40</v>
      </c>
      <c r="F34" s="36">
        <v>5084</v>
      </c>
      <c r="G34" s="38">
        <v>114825.6015625</v>
      </c>
    </row>
    <row r="35" spans="1:7">
      <c r="A35" s="35" t="s">
        <v>97</v>
      </c>
      <c r="B35" s="35" t="s">
        <v>34</v>
      </c>
      <c r="C35" s="35" t="s">
        <v>1</v>
      </c>
      <c r="D35" s="35" t="s">
        <v>56</v>
      </c>
      <c r="E35" s="35" t="s">
        <v>57</v>
      </c>
      <c r="F35" s="36">
        <v>4876.31982421875</v>
      </c>
      <c r="G35" s="38">
        <v>36450.48046875</v>
      </c>
    </row>
    <row r="36" spans="1:7">
      <c r="A36" s="35" t="s">
        <v>97</v>
      </c>
      <c r="B36" s="35" t="s">
        <v>34</v>
      </c>
      <c r="C36" s="35" t="s">
        <v>1</v>
      </c>
      <c r="D36" s="35" t="s">
        <v>56</v>
      </c>
      <c r="E36" s="35" t="s">
        <v>89</v>
      </c>
      <c r="F36" s="36">
        <v>4825.43994140625</v>
      </c>
      <c r="G36" s="38">
        <v>32573.109375</v>
      </c>
    </row>
    <row r="37" spans="1:7">
      <c r="A37" s="35" t="s">
        <v>97</v>
      </c>
      <c r="B37" s="35" t="s">
        <v>34</v>
      </c>
      <c r="C37" s="35" t="s">
        <v>1</v>
      </c>
      <c r="D37" s="35" t="s">
        <v>56</v>
      </c>
      <c r="E37" s="35" t="s">
        <v>71</v>
      </c>
      <c r="F37" s="36">
        <v>4876.31982421875</v>
      </c>
      <c r="G37" s="38">
        <v>36185.3984375</v>
      </c>
    </row>
    <row r="38" spans="1:7" ht="15.75" thickBot="1">
      <c r="A38" s="20" t="s">
        <v>97</v>
      </c>
      <c r="B38" s="22"/>
      <c r="C38" s="22"/>
      <c r="D38" s="22"/>
      <c r="E38" s="22"/>
      <c r="F38" s="22">
        <f>SUM(F30:F37)</f>
        <v>28614.689575195312</v>
      </c>
      <c r="G38" s="21">
        <f>SUM(G30:G37)</f>
        <v>236658.78979492187</v>
      </c>
    </row>
    <row r="39" spans="1:7">
      <c r="A39" s="35" t="s">
        <v>106</v>
      </c>
      <c r="B39" s="35" t="s">
        <v>34</v>
      </c>
      <c r="C39" s="35" t="s">
        <v>1</v>
      </c>
      <c r="D39" s="35" t="s">
        <v>53</v>
      </c>
      <c r="E39" s="35" t="s">
        <v>54</v>
      </c>
      <c r="F39" s="36">
        <v>482</v>
      </c>
      <c r="G39" s="38">
        <v>595.79998779296875</v>
      </c>
    </row>
    <row r="40" spans="1:7">
      <c r="A40" s="35" t="s">
        <v>106</v>
      </c>
      <c r="B40" s="35" t="s">
        <v>34</v>
      </c>
      <c r="C40" s="35" t="s">
        <v>1</v>
      </c>
      <c r="D40" s="35" t="s">
        <v>55</v>
      </c>
      <c r="E40" s="35" t="s">
        <v>54</v>
      </c>
      <c r="F40" s="36">
        <v>1108.31005859375</v>
      </c>
      <c r="G40" s="38">
        <v>1095.47998046875</v>
      </c>
    </row>
    <row r="41" spans="1:7">
      <c r="A41" s="35" t="s">
        <v>106</v>
      </c>
      <c r="B41" s="35" t="s">
        <v>34</v>
      </c>
      <c r="C41" s="35" t="s">
        <v>1</v>
      </c>
      <c r="D41" s="35" t="s">
        <v>55</v>
      </c>
      <c r="E41" s="35" t="s">
        <v>71</v>
      </c>
      <c r="F41" s="36">
        <v>2300.719970703125</v>
      </c>
      <c r="G41" s="38">
        <v>2381.39990234375</v>
      </c>
    </row>
    <row r="42" spans="1:7">
      <c r="A42" s="35" t="s">
        <v>106</v>
      </c>
      <c r="B42" s="35" t="s">
        <v>34</v>
      </c>
      <c r="C42" s="35" t="s">
        <v>1</v>
      </c>
      <c r="D42" s="35" t="s">
        <v>55</v>
      </c>
      <c r="E42" s="35" t="s">
        <v>42</v>
      </c>
      <c r="F42" s="36">
        <v>7324.8798828125</v>
      </c>
      <c r="G42" s="38">
        <v>3419.8399047851562</v>
      </c>
    </row>
    <row r="43" spans="1:7">
      <c r="A43" s="35" t="s">
        <v>106</v>
      </c>
      <c r="B43" s="35" t="s">
        <v>34</v>
      </c>
      <c r="C43" s="35" t="s">
        <v>1</v>
      </c>
      <c r="D43" s="35" t="s">
        <v>56</v>
      </c>
      <c r="E43" s="35" t="s">
        <v>42</v>
      </c>
      <c r="F43" s="36">
        <v>10628</v>
      </c>
      <c r="G43" s="38">
        <v>259715.28125</v>
      </c>
    </row>
    <row r="44" spans="1:7">
      <c r="A44" s="35" t="s">
        <v>106</v>
      </c>
      <c r="B44" s="35" t="s">
        <v>34</v>
      </c>
      <c r="C44" s="35" t="s">
        <v>1</v>
      </c>
      <c r="D44" s="35" t="s">
        <v>86</v>
      </c>
      <c r="E44" s="35" t="s">
        <v>42</v>
      </c>
      <c r="F44" s="36">
        <v>9156.580078125</v>
      </c>
      <c r="G44" s="38">
        <v>22972.400390625</v>
      </c>
    </row>
    <row r="45" spans="1:7">
      <c r="A45" s="35" t="s">
        <v>106</v>
      </c>
      <c r="B45" s="35" t="s">
        <v>34</v>
      </c>
      <c r="C45" s="35" t="s">
        <v>1</v>
      </c>
      <c r="D45" s="35" t="s">
        <v>53</v>
      </c>
      <c r="E45" s="35" t="s">
        <v>58</v>
      </c>
      <c r="F45" s="36">
        <v>927.27001953125</v>
      </c>
      <c r="G45" s="38">
        <v>1175.0400390625</v>
      </c>
    </row>
    <row r="46" spans="1:7">
      <c r="A46" s="35" t="s">
        <v>106</v>
      </c>
      <c r="B46" s="35" t="s">
        <v>34</v>
      </c>
      <c r="C46" s="35" t="s">
        <v>1</v>
      </c>
      <c r="D46" s="35" t="s">
        <v>56</v>
      </c>
      <c r="E46" s="35" t="s">
        <v>71</v>
      </c>
      <c r="F46" s="36">
        <v>12721.2001953125</v>
      </c>
      <c r="G46" s="38">
        <v>55405.94921875</v>
      </c>
    </row>
    <row r="47" spans="1:7">
      <c r="A47" s="35" t="s">
        <v>106</v>
      </c>
      <c r="B47" s="35" t="s">
        <v>34</v>
      </c>
      <c r="C47" s="35" t="s">
        <v>1</v>
      </c>
      <c r="D47" s="35" t="s">
        <v>53</v>
      </c>
      <c r="E47" s="35" t="s">
        <v>71</v>
      </c>
      <c r="F47" s="36">
        <v>1774.010009765625</v>
      </c>
      <c r="G47" s="38">
        <v>221.02000427246094</v>
      </c>
    </row>
    <row r="48" spans="1:7">
      <c r="A48" s="35" t="s">
        <v>106</v>
      </c>
      <c r="B48" s="35" t="s">
        <v>34</v>
      </c>
      <c r="C48" s="35" t="s">
        <v>1</v>
      </c>
      <c r="D48" s="35" t="s">
        <v>109</v>
      </c>
      <c r="E48" s="35" t="s">
        <v>89</v>
      </c>
      <c r="F48" s="36">
        <v>5028.9599609375</v>
      </c>
      <c r="G48" s="38">
        <v>34287.359375</v>
      </c>
    </row>
    <row r="49" spans="1:7">
      <c r="A49" s="35" t="s">
        <v>106</v>
      </c>
      <c r="B49" s="35" t="s">
        <v>34</v>
      </c>
      <c r="C49" s="35" t="s">
        <v>1</v>
      </c>
      <c r="D49" s="35" t="s">
        <v>53</v>
      </c>
      <c r="E49" s="35" t="s">
        <v>87</v>
      </c>
      <c r="F49" s="36">
        <v>4555.91015625</v>
      </c>
      <c r="G49" s="38">
        <v>5247</v>
      </c>
    </row>
    <row r="50" spans="1:7">
      <c r="A50" s="35" t="s">
        <v>106</v>
      </c>
      <c r="B50" s="35" t="s">
        <v>34</v>
      </c>
      <c r="C50" s="35" t="s">
        <v>1</v>
      </c>
      <c r="D50" s="35" t="s">
        <v>53</v>
      </c>
      <c r="E50" s="35" t="s">
        <v>85</v>
      </c>
      <c r="F50" s="36">
        <v>565.90997314453125</v>
      </c>
      <c r="G50" s="38">
        <v>729</v>
      </c>
    </row>
    <row r="51" spans="1:7" ht="15.75" thickBot="1">
      <c r="A51" s="20" t="s">
        <v>106</v>
      </c>
      <c r="B51" s="22"/>
      <c r="C51" s="22"/>
      <c r="D51" s="22"/>
      <c r="E51" s="22"/>
      <c r="F51" s="22">
        <f>SUM(F39:F50)</f>
        <v>56573.750305175781</v>
      </c>
      <c r="G51" s="21">
        <f>SUM(G39:G50)</f>
        <v>387245.57005310059</v>
      </c>
    </row>
    <row r="52" spans="1:7">
      <c r="A52" s="35" t="s">
        <v>113</v>
      </c>
      <c r="B52" s="35" t="s">
        <v>34</v>
      </c>
      <c r="C52" s="35" t="s">
        <v>1</v>
      </c>
      <c r="D52" s="35" t="s">
        <v>53</v>
      </c>
      <c r="E52" s="35" t="s">
        <v>54</v>
      </c>
      <c r="F52" s="36">
        <v>783.989990234375</v>
      </c>
      <c r="G52" s="38">
        <v>951.1199951171875</v>
      </c>
    </row>
    <row r="53" spans="1:7">
      <c r="A53" s="35" t="s">
        <v>113</v>
      </c>
      <c r="B53" s="35" t="s">
        <v>34</v>
      </c>
      <c r="C53" s="35" t="s">
        <v>1</v>
      </c>
      <c r="D53" s="35" t="s">
        <v>56</v>
      </c>
      <c r="E53" s="35" t="s">
        <v>42</v>
      </c>
      <c r="F53" s="36">
        <v>9307.099609375</v>
      </c>
      <c r="G53" s="38">
        <v>209744.15625</v>
      </c>
    </row>
    <row r="54" spans="1:7">
      <c r="A54" s="35" t="s">
        <v>113</v>
      </c>
      <c r="B54" s="35" t="s">
        <v>34</v>
      </c>
      <c r="C54" s="35" t="s">
        <v>1</v>
      </c>
      <c r="D54" s="35" t="s">
        <v>55</v>
      </c>
      <c r="E54" s="35" t="s">
        <v>42</v>
      </c>
      <c r="F54" s="36">
        <v>21118.77978515625</v>
      </c>
      <c r="G54" s="38">
        <v>15796.919921875</v>
      </c>
    </row>
    <row r="55" spans="1:7">
      <c r="A55" s="35" t="s">
        <v>113</v>
      </c>
      <c r="B55" s="35" t="s">
        <v>34</v>
      </c>
      <c r="C55" s="35" t="s">
        <v>1</v>
      </c>
      <c r="D55" s="35" t="s">
        <v>56</v>
      </c>
      <c r="E55" s="35" t="s">
        <v>89</v>
      </c>
      <c r="F55" s="36">
        <v>4876.31982421875</v>
      </c>
      <c r="G55" s="38">
        <v>32315.7890625</v>
      </c>
    </row>
    <row r="56" spans="1:7">
      <c r="A56" s="35" t="s">
        <v>113</v>
      </c>
      <c r="B56" s="35" t="s">
        <v>34</v>
      </c>
      <c r="C56" s="35" t="s">
        <v>1</v>
      </c>
      <c r="D56" s="35" t="s">
        <v>109</v>
      </c>
      <c r="E56" s="35" t="s">
        <v>88</v>
      </c>
      <c r="F56" s="36">
        <v>9727.2001953125</v>
      </c>
      <c r="G56" s="38">
        <v>81867</v>
      </c>
    </row>
    <row r="57" spans="1:7">
      <c r="A57" s="35" t="s">
        <v>113</v>
      </c>
      <c r="B57" s="35" t="s">
        <v>34</v>
      </c>
      <c r="C57" s="35" t="s">
        <v>1</v>
      </c>
      <c r="D57" s="35" t="s">
        <v>53</v>
      </c>
      <c r="E57" s="35" t="s">
        <v>58</v>
      </c>
      <c r="F57" s="36">
        <v>909.09002685546875</v>
      </c>
      <c r="G57" s="38">
        <v>1152</v>
      </c>
    </row>
    <row r="58" spans="1:7">
      <c r="A58" s="35" t="s">
        <v>113</v>
      </c>
      <c r="B58" s="35" t="s">
        <v>34</v>
      </c>
      <c r="C58" s="35" t="s">
        <v>1</v>
      </c>
      <c r="D58" s="35" t="s">
        <v>53</v>
      </c>
      <c r="E58" s="35" t="s">
        <v>131</v>
      </c>
      <c r="F58" s="36">
        <v>719</v>
      </c>
      <c r="G58" s="38">
        <v>885.6500244140625</v>
      </c>
    </row>
    <row r="59" spans="1:7">
      <c r="A59" s="35" t="s">
        <v>113</v>
      </c>
      <c r="B59" s="35" t="s">
        <v>34</v>
      </c>
      <c r="C59" s="35" t="s">
        <v>1</v>
      </c>
      <c r="D59" s="35" t="s">
        <v>55</v>
      </c>
      <c r="E59" s="35" t="s">
        <v>54</v>
      </c>
      <c r="F59" s="36">
        <v>1278.1800537109375</v>
      </c>
      <c r="G59" s="38">
        <v>1226.4000244140625</v>
      </c>
    </row>
    <row r="60" spans="1:7">
      <c r="A60" s="35" t="s">
        <v>113</v>
      </c>
      <c r="B60" s="35" t="s">
        <v>34</v>
      </c>
      <c r="C60" s="35" t="s">
        <v>1</v>
      </c>
      <c r="D60" s="35" t="s">
        <v>53</v>
      </c>
      <c r="E60" s="35" t="s">
        <v>87</v>
      </c>
      <c r="F60" s="36">
        <v>4897.91015625</v>
      </c>
      <c r="G60" s="38">
        <v>6440</v>
      </c>
    </row>
    <row r="61" spans="1:7" ht="15.75" thickBot="1">
      <c r="A61" s="20" t="s">
        <v>113</v>
      </c>
      <c r="B61" s="22"/>
      <c r="C61" s="22"/>
      <c r="D61" s="22"/>
      <c r="E61" s="22"/>
      <c r="F61" s="22">
        <f>SUM(F52:F60)</f>
        <v>53617.569641113281</v>
      </c>
      <c r="G61" s="21">
        <f>SUM(G52:G60)</f>
        <v>350379.03527832031</v>
      </c>
    </row>
    <row r="62" spans="1:7">
      <c r="A62" s="35" t="s">
        <v>114</v>
      </c>
      <c r="B62" s="35" t="s">
        <v>34</v>
      </c>
      <c r="C62" s="35" t="s">
        <v>1</v>
      </c>
      <c r="D62" s="35" t="s">
        <v>53</v>
      </c>
      <c r="E62" s="35" t="s">
        <v>103</v>
      </c>
      <c r="F62" s="36">
        <v>2440</v>
      </c>
      <c r="G62" s="38">
        <v>2902.3798828125</v>
      </c>
    </row>
    <row r="63" spans="1:7">
      <c r="A63" s="35" t="s">
        <v>114</v>
      </c>
      <c r="B63" s="35" t="s">
        <v>34</v>
      </c>
      <c r="C63" s="35" t="s">
        <v>1</v>
      </c>
      <c r="D63" s="35" t="s">
        <v>55</v>
      </c>
      <c r="E63" s="35" t="s">
        <v>42</v>
      </c>
      <c r="F63" s="36">
        <v>24443.220703125</v>
      </c>
      <c r="G63" s="38">
        <v>6884.83984375</v>
      </c>
    </row>
    <row r="64" spans="1:7">
      <c r="A64" s="35" t="s">
        <v>114</v>
      </c>
      <c r="B64" s="35" t="s">
        <v>34</v>
      </c>
      <c r="C64" s="35" t="s">
        <v>1</v>
      </c>
      <c r="D64" s="35" t="s">
        <v>86</v>
      </c>
      <c r="E64" s="35" t="s">
        <v>42</v>
      </c>
      <c r="F64" s="36">
        <v>9156.580078125</v>
      </c>
      <c r="G64" s="38">
        <v>21070.369140625</v>
      </c>
    </row>
    <row r="65" spans="1:7">
      <c r="A65" s="35" t="s">
        <v>114</v>
      </c>
      <c r="B65" s="35" t="s">
        <v>34</v>
      </c>
      <c r="C65" s="35" t="s">
        <v>1</v>
      </c>
      <c r="D65" s="35" t="s">
        <v>109</v>
      </c>
      <c r="E65" s="35" t="s">
        <v>88</v>
      </c>
      <c r="F65" s="36">
        <v>4876.31982421875</v>
      </c>
      <c r="G65" s="38">
        <v>41164.3984375</v>
      </c>
    </row>
    <row r="66" spans="1:7">
      <c r="A66" s="35" t="s">
        <v>114</v>
      </c>
      <c r="B66" s="35" t="s">
        <v>34</v>
      </c>
      <c r="C66" s="35" t="s">
        <v>1</v>
      </c>
      <c r="D66" s="35" t="s">
        <v>109</v>
      </c>
      <c r="E66" s="35" t="s">
        <v>57</v>
      </c>
      <c r="F66" s="36">
        <v>4876.31982421875</v>
      </c>
      <c r="G66" s="38">
        <v>36450.48046875</v>
      </c>
    </row>
    <row r="67" spans="1:7">
      <c r="A67" s="35" t="s">
        <v>114</v>
      </c>
      <c r="B67" s="35" t="s">
        <v>34</v>
      </c>
      <c r="C67" s="35" t="s">
        <v>1</v>
      </c>
      <c r="D67" s="35" t="s">
        <v>109</v>
      </c>
      <c r="E67" s="35" t="s">
        <v>71</v>
      </c>
      <c r="F67" s="36">
        <v>4876.31982421875</v>
      </c>
      <c r="G67" s="38">
        <v>36258.46875</v>
      </c>
    </row>
    <row r="68" spans="1:7">
      <c r="A68" s="35" t="s">
        <v>114</v>
      </c>
      <c r="B68" s="35" t="s">
        <v>34</v>
      </c>
      <c r="C68" s="35" t="s">
        <v>1</v>
      </c>
      <c r="D68" s="35" t="s">
        <v>109</v>
      </c>
      <c r="E68" s="35" t="s">
        <v>89</v>
      </c>
      <c r="F68" s="36">
        <v>4876.31982421875</v>
      </c>
      <c r="G68" s="38">
        <v>34213.62109375</v>
      </c>
    </row>
    <row r="69" spans="1:7">
      <c r="A69" s="35" t="s">
        <v>114</v>
      </c>
      <c r="B69" s="35" t="s">
        <v>34</v>
      </c>
      <c r="C69" s="35" t="s">
        <v>1</v>
      </c>
      <c r="D69" s="35" t="s">
        <v>53</v>
      </c>
      <c r="E69" s="35" t="s">
        <v>117</v>
      </c>
      <c r="F69" s="36">
        <v>1499.0400390625</v>
      </c>
      <c r="G69" s="38">
        <v>1883.25</v>
      </c>
    </row>
    <row r="70" spans="1:7" ht="30">
      <c r="A70" s="35" t="s">
        <v>114</v>
      </c>
      <c r="B70" s="35" t="s">
        <v>34</v>
      </c>
      <c r="C70" s="35" t="s">
        <v>1</v>
      </c>
      <c r="D70" s="35" t="s">
        <v>53</v>
      </c>
      <c r="E70" s="35" t="s">
        <v>118</v>
      </c>
      <c r="F70" s="36">
        <v>575.17999267578125</v>
      </c>
      <c r="G70" s="38">
        <v>680.4000244140625</v>
      </c>
    </row>
    <row r="71" spans="1:7">
      <c r="A71" s="35" t="s">
        <v>114</v>
      </c>
      <c r="B71" s="35" t="s">
        <v>34</v>
      </c>
      <c r="C71" s="35" t="s">
        <v>1</v>
      </c>
      <c r="D71" s="35" t="s">
        <v>53</v>
      </c>
      <c r="E71" s="35" t="s">
        <v>54</v>
      </c>
      <c r="F71" s="36">
        <v>1047.6400146484375</v>
      </c>
      <c r="G71" s="38">
        <v>972</v>
      </c>
    </row>
    <row r="72" spans="1:7" ht="30">
      <c r="A72" s="35" t="s">
        <v>114</v>
      </c>
      <c r="B72" s="35" t="s">
        <v>34</v>
      </c>
      <c r="C72" s="35" t="s">
        <v>1</v>
      </c>
      <c r="D72" s="35" t="s">
        <v>55</v>
      </c>
      <c r="E72" s="35" t="s">
        <v>118</v>
      </c>
      <c r="F72" s="36">
        <v>3451.080078125</v>
      </c>
      <c r="G72" s="38">
        <v>3547.800048828125</v>
      </c>
    </row>
    <row r="73" spans="1:7">
      <c r="A73" s="35" t="s">
        <v>114</v>
      </c>
      <c r="B73" s="35" t="s">
        <v>34</v>
      </c>
      <c r="C73" s="35" t="s">
        <v>1</v>
      </c>
      <c r="D73" s="35" t="s">
        <v>119</v>
      </c>
      <c r="E73" s="35" t="s">
        <v>103</v>
      </c>
      <c r="F73" s="36">
        <v>906.280029296875</v>
      </c>
      <c r="G73" s="38">
        <v>1078.02001953125</v>
      </c>
    </row>
    <row r="74" spans="1:7">
      <c r="A74" s="35" t="s">
        <v>114</v>
      </c>
      <c r="B74" s="35" t="s">
        <v>34</v>
      </c>
      <c r="C74" s="35" t="s">
        <v>1</v>
      </c>
      <c r="D74" s="35" t="s">
        <v>55</v>
      </c>
      <c r="E74" s="35" t="s">
        <v>54</v>
      </c>
      <c r="F74" s="36">
        <v>2317.6300659179687</v>
      </c>
      <c r="G74" s="38">
        <v>2263.7999877929687</v>
      </c>
    </row>
    <row r="75" spans="1:7">
      <c r="A75" s="35" t="s">
        <v>114</v>
      </c>
      <c r="B75" s="35" t="s">
        <v>34</v>
      </c>
      <c r="C75" s="35" t="s">
        <v>1</v>
      </c>
      <c r="D75" s="35" t="s">
        <v>119</v>
      </c>
      <c r="E75" s="35" t="s">
        <v>117</v>
      </c>
      <c r="F75" s="36">
        <v>1749.6099853515625</v>
      </c>
      <c r="G75" s="38">
        <v>1725.5400390625</v>
      </c>
    </row>
    <row r="76" spans="1:7">
      <c r="A76" s="35" t="s">
        <v>114</v>
      </c>
      <c r="B76" s="35" t="s">
        <v>34</v>
      </c>
      <c r="C76" s="35" t="s">
        <v>1</v>
      </c>
      <c r="D76" s="35" t="s">
        <v>53</v>
      </c>
      <c r="E76" s="35" t="s">
        <v>58</v>
      </c>
      <c r="F76" s="36">
        <v>927.27001953125</v>
      </c>
      <c r="G76" s="38">
        <v>1175.0400390625</v>
      </c>
    </row>
    <row r="77" spans="1:7" ht="15.75" thickBot="1">
      <c r="A77" s="20" t="s">
        <v>114</v>
      </c>
      <c r="B77" s="22"/>
      <c r="C77" s="22"/>
      <c r="D77" s="22"/>
      <c r="E77" s="22"/>
      <c r="F77" s="22">
        <f>SUM(F62:F76)</f>
        <v>68018.810302734375</v>
      </c>
      <c r="G77" s="21">
        <f>SUM(G62:G76)</f>
        <v>192270.40777587891</v>
      </c>
    </row>
    <row r="78" spans="1:7">
      <c r="A78" s="35" t="s">
        <v>136</v>
      </c>
      <c r="B78" s="35" t="s">
        <v>34</v>
      </c>
      <c r="C78" s="35" t="s">
        <v>1</v>
      </c>
      <c r="D78" s="35" t="s">
        <v>56</v>
      </c>
      <c r="E78" s="35" t="s">
        <v>42</v>
      </c>
      <c r="F78" s="36">
        <v>1838.6700439453125</v>
      </c>
      <c r="G78" s="38">
        <v>57507.421875</v>
      </c>
    </row>
    <row r="79" spans="1:7">
      <c r="A79" s="35" t="s">
        <v>136</v>
      </c>
      <c r="B79" s="35" t="s">
        <v>34</v>
      </c>
      <c r="C79" s="35" t="s">
        <v>1</v>
      </c>
      <c r="D79" s="35" t="s">
        <v>55</v>
      </c>
      <c r="E79" s="35" t="s">
        <v>42</v>
      </c>
      <c r="F79" s="36">
        <v>3437.81005859375</v>
      </c>
      <c r="G79" s="38">
        <v>1968.9599609375</v>
      </c>
    </row>
    <row r="80" spans="1:7">
      <c r="A80" s="35" t="s">
        <v>136</v>
      </c>
      <c r="B80" s="35" t="s">
        <v>34</v>
      </c>
      <c r="C80" s="35" t="s">
        <v>1</v>
      </c>
      <c r="D80" s="35" t="s">
        <v>109</v>
      </c>
      <c r="E80" s="35" t="s">
        <v>132</v>
      </c>
      <c r="F80" s="36">
        <v>5088.47998046875</v>
      </c>
      <c r="G80" s="38">
        <v>36338.26171875</v>
      </c>
    </row>
    <row r="81" spans="1:7">
      <c r="A81" s="35" t="s">
        <v>136</v>
      </c>
      <c r="B81" s="35" t="s">
        <v>34</v>
      </c>
      <c r="C81" s="35" t="s">
        <v>1</v>
      </c>
      <c r="D81" s="35" t="s">
        <v>109</v>
      </c>
      <c r="E81" s="35" t="s">
        <v>58</v>
      </c>
      <c r="F81" s="36">
        <v>4927.2001953125</v>
      </c>
      <c r="G81" s="38">
        <v>10839.83984375</v>
      </c>
    </row>
    <row r="82" spans="1:7">
      <c r="A82" s="35" t="s">
        <v>136</v>
      </c>
      <c r="B82" s="35" t="s">
        <v>34</v>
      </c>
      <c r="C82" s="35" t="s">
        <v>1</v>
      </c>
      <c r="D82" s="35" t="s">
        <v>55</v>
      </c>
      <c r="E82" s="35" t="s">
        <v>54</v>
      </c>
      <c r="F82" s="36">
        <v>2271.449951171875</v>
      </c>
      <c r="G82" s="38">
        <v>2198.4000244140625</v>
      </c>
    </row>
    <row r="83" spans="1:7">
      <c r="A83" s="35" t="s">
        <v>136</v>
      </c>
      <c r="B83" s="35" t="s">
        <v>34</v>
      </c>
      <c r="C83" s="35" t="s">
        <v>1</v>
      </c>
      <c r="D83" s="35" t="s">
        <v>53</v>
      </c>
      <c r="E83" s="35" t="s">
        <v>87</v>
      </c>
      <c r="F83" s="36">
        <v>4734.919921875</v>
      </c>
      <c r="G83" s="38">
        <v>5445</v>
      </c>
    </row>
    <row r="84" spans="1:7">
      <c r="A84" s="35" t="s">
        <v>136</v>
      </c>
      <c r="B84" s="35" t="s">
        <v>34</v>
      </c>
      <c r="C84" s="35" t="s">
        <v>1</v>
      </c>
      <c r="D84" s="35" t="s">
        <v>53</v>
      </c>
      <c r="E84" s="35" t="s">
        <v>71</v>
      </c>
      <c r="F84" s="36">
        <v>2074.219970703125</v>
      </c>
      <c r="G84" s="38">
        <v>2563.64990234375</v>
      </c>
    </row>
    <row r="85" spans="1:7">
      <c r="A85" s="35" t="s">
        <v>136</v>
      </c>
      <c r="B85" s="35" t="s">
        <v>34</v>
      </c>
      <c r="C85" s="35" t="s">
        <v>1</v>
      </c>
      <c r="D85" s="35" t="s">
        <v>55</v>
      </c>
      <c r="E85" s="35" t="s">
        <v>87</v>
      </c>
      <c r="F85" s="36">
        <v>45.360000610351562</v>
      </c>
      <c r="G85" s="38">
        <v>45.900001525878906</v>
      </c>
    </row>
    <row r="86" spans="1:7">
      <c r="A86" s="35" t="s">
        <v>136</v>
      </c>
      <c r="B86" s="35" t="s">
        <v>34</v>
      </c>
      <c r="C86" s="35" t="s">
        <v>1</v>
      </c>
      <c r="D86" s="35" t="s">
        <v>53</v>
      </c>
      <c r="E86" s="35" t="s">
        <v>58</v>
      </c>
      <c r="F86" s="36">
        <v>925.33001708984375</v>
      </c>
      <c r="G86" s="38">
        <v>1175</v>
      </c>
    </row>
    <row r="87" spans="1:7">
      <c r="A87" s="35" t="s">
        <v>136</v>
      </c>
      <c r="B87" s="35" t="s">
        <v>34</v>
      </c>
      <c r="C87" s="35" t="s">
        <v>1</v>
      </c>
      <c r="D87" s="35" t="s">
        <v>53</v>
      </c>
      <c r="E87" s="35" t="s">
        <v>54</v>
      </c>
      <c r="F87" s="36">
        <v>691.33999633789062</v>
      </c>
      <c r="G87" s="38">
        <v>1218.5999755859375</v>
      </c>
    </row>
    <row r="88" spans="1:7">
      <c r="A88" s="35" t="s">
        <v>136</v>
      </c>
      <c r="B88" s="35" t="s">
        <v>34</v>
      </c>
      <c r="C88" s="35" t="s">
        <v>1</v>
      </c>
      <c r="D88" s="35" t="s">
        <v>109</v>
      </c>
      <c r="E88" s="35" t="s">
        <v>88</v>
      </c>
      <c r="F88" s="36">
        <v>4850.8798828125</v>
      </c>
      <c r="G88" s="38">
        <v>40635.6015625</v>
      </c>
    </row>
    <row r="89" spans="1:7" ht="15.75" thickBot="1">
      <c r="A89" s="20" t="s">
        <v>136</v>
      </c>
      <c r="B89" s="22"/>
      <c r="C89" s="22"/>
      <c r="D89" s="22"/>
      <c r="E89" s="22"/>
      <c r="F89" s="22">
        <f>SUM(F78:F88)</f>
        <v>30885.660018920898</v>
      </c>
      <c r="G89" s="21">
        <f>SUM(G78:G88)</f>
        <v>159936.63486480713</v>
      </c>
    </row>
    <row r="90" spans="1:7">
      <c r="A90" s="35" t="s">
        <v>138</v>
      </c>
      <c r="B90" s="35" t="s">
        <v>34</v>
      </c>
      <c r="C90" s="35" t="s">
        <v>1</v>
      </c>
      <c r="D90" s="35" t="s">
        <v>55</v>
      </c>
      <c r="E90" s="35" t="s">
        <v>87</v>
      </c>
      <c r="F90" s="36">
        <v>142.02999877929687</v>
      </c>
      <c r="G90" s="38">
        <v>145.32000732421875</v>
      </c>
    </row>
    <row r="91" spans="1:7">
      <c r="A91" s="35" t="s">
        <v>138</v>
      </c>
      <c r="B91" s="35" t="s">
        <v>34</v>
      </c>
      <c r="C91" s="35" t="s">
        <v>1</v>
      </c>
      <c r="D91" s="35" t="s">
        <v>55</v>
      </c>
      <c r="E91" s="35" t="s">
        <v>42</v>
      </c>
      <c r="F91" s="36">
        <v>5315.9599609375</v>
      </c>
      <c r="G91" s="38">
        <v>2885.52001953125</v>
      </c>
    </row>
    <row r="92" spans="1:7">
      <c r="A92" s="35" t="s">
        <v>138</v>
      </c>
      <c r="B92" s="35" t="s">
        <v>34</v>
      </c>
      <c r="C92" s="35" t="s">
        <v>1</v>
      </c>
      <c r="D92" s="35" t="s">
        <v>56</v>
      </c>
      <c r="E92" s="35" t="s">
        <v>42</v>
      </c>
      <c r="F92" s="36">
        <v>3679.280029296875</v>
      </c>
      <c r="G92" s="38">
        <v>23320</v>
      </c>
    </row>
    <row r="93" spans="1:7">
      <c r="A93" s="35" t="s">
        <v>138</v>
      </c>
      <c r="B93" s="35" t="s">
        <v>34</v>
      </c>
      <c r="C93" s="35" t="s">
        <v>1</v>
      </c>
      <c r="D93" s="35" t="s">
        <v>119</v>
      </c>
      <c r="E93" s="35" t="s">
        <v>54</v>
      </c>
      <c r="F93" s="36">
        <v>1730.9000244140625</v>
      </c>
      <c r="G93" s="38">
        <v>1847.4000244140625</v>
      </c>
    </row>
    <row r="94" spans="1:7">
      <c r="A94" s="35" t="s">
        <v>138</v>
      </c>
      <c r="B94" s="35" t="s">
        <v>34</v>
      </c>
      <c r="C94" s="35" t="s">
        <v>1</v>
      </c>
      <c r="D94" s="35" t="s">
        <v>119</v>
      </c>
      <c r="E94" s="35" t="s">
        <v>71</v>
      </c>
      <c r="F94" s="36">
        <v>5091.3798828125</v>
      </c>
      <c r="G94" s="38">
        <v>8543.83984375</v>
      </c>
    </row>
    <row r="95" spans="1:7">
      <c r="A95" s="35" t="s">
        <v>138</v>
      </c>
      <c r="B95" s="35" t="s">
        <v>34</v>
      </c>
      <c r="C95" s="35" t="s">
        <v>1</v>
      </c>
      <c r="D95" s="35" t="s">
        <v>109</v>
      </c>
      <c r="E95" s="35" t="s">
        <v>71</v>
      </c>
      <c r="F95" s="36">
        <v>4901.759765625</v>
      </c>
      <c r="G95" s="38">
        <v>38639.51953125</v>
      </c>
    </row>
    <row r="96" spans="1:7">
      <c r="A96" s="35" t="s">
        <v>138</v>
      </c>
      <c r="B96" s="35" t="s">
        <v>34</v>
      </c>
      <c r="C96" s="35" t="s">
        <v>1</v>
      </c>
      <c r="D96" s="35" t="s">
        <v>109</v>
      </c>
      <c r="E96" s="35" t="s">
        <v>89</v>
      </c>
      <c r="F96" s="36">
        <v>4825.43994140625</v>
      </c>
      <c r="G96" s="38">
        <v>34554.5390625</v>
      </c>
    </row>
    <row r="97" spans="1:7">
      <c r="A97" s="35" t="s">
        <v>138</v>
      </c>
      <c r="B97" s="35" t="s">
        <v>34</v>
      </c>
      <c r="C97" s="35" t="s">
        <v>1</v>
      </c>
      <c r="D97" s="35" t="s">
        <v>109</v>
      </c>
      <c r="E97" s="35" t="s">
        <v>57</v>
      </c>
      <c r="F97" s="36">
        <v>4876.31982421875</v>
      </c>
      <c r="G97" s="38">
        <v>36450.4296875</v>
      </c>
    </row>
    <row r="98" spans="1:7">
      <c r="A98" s="35" t="s">
        <v>138</v>
      </c>
      <c r="B98" s="35" t="s">
        <v>34</v>
      </c>
      <c r="C98" s="35" t="s">
        <v>1</v>
      </c>
      <c r="D98" s="35" t="s">
        <v>53</v>
      </c>
      <c r="E98" s="35" t="s">
        <v>87</v>
      </c>
      <c r="F98" s="36">
        <v>5000.4599609375</v>
      </c>
      <c r="G98" s="38">
        <v>5721</v>
      </c>
    </row>
    <row r="99" spans="1:7" ht="15.75" thickBot="1">
      <c r="A99" s="20" t="s">
        <v>138</v>
      </c>
      <c r="B99" s="22"/>
      <c r="C99" s="22"/>
      <c r="D99" s="22"/>
      <c r="E99" s="22"/>
      <c r="F99" s="22">
        <f>SUM(F90:F98)</f>
        <v>35563.529388427734</v>
      </c>
      <c r="G99" s="21">
        <f>SUM(G90:G98)</f>
        <v>152107.56817626953</v>
      </c>
    </row>
    <row r="100" spans="1:7">
      <c r="A100" s="35" t="s">
        <v>143</v>
      </c>
      <c r="B100" s="35" t="s">
        <v>34</v>
      </c>
      <c r="C100" s="35" t="s">
        <v>1</v>
      </c>
      <c r="D100" s="35" t="s">
        <v>56</v>
      </c>
      <c r="E100" s="35" t="s">
        <v>42</v>
      </c>
      <c r="F100" s="36">
        <v>3620.112060546875</v>
      </c>
      <c r="G100" s="38">
        <v>78599.703125</v>
      </c>
    </row>
    <row r="101" spans="1:7">
      <c r="A101" s="35" t="s">
        <v>143</v>
      </c>
      <c r="B101" s="35" t="s">
        <v>34</v>
      </c>
      <c r="C101" s="35" t="s">
        <v>1</v>
      </c>
      <c r="D101" s="35" t="s">
        <v>55</v>
      </c>
      <c r="E101" s="35" t="s">
        <v>90</v>
      </c>
      <c r="F101" s="36">
        <v>45.360000610351562</v>
      </c>
      <c r="G101" s="38">
        <v>10</v>
      </c>
    </row>
    <row r="102" spans="1:7">
      <c r="A102" s="35" t="s">
        <v>143</v>
      </c>
      <c r="B102" s="35" t="s">
        <v>34</v>
      </c>
      <c r="C102" s="35" t="s">
        <v>1</v>
      </c>
      <c r="D102" s="35" t="s">
        <v>109</v>
      </c>
      <c r="E102" s="35" t="s">
        <v>71</v>
      </c>
      <c r="F102" s="36">
        <v>4876.31982421875</v>
      </c>
      <c r="G102" s="38">
        <v>38219.140625</v>
      </c>
    </row>
    <row r="103" spans="1:7">
      <c r="A103" s="35" t="s">
        <v>143</v>
      </c>
      <c r="B103" s="35" t="s">
        <v>34</v>
      </c>
      <c r="C103" s="35" t="s">
        <v>1</v>
      </c>
      <c r="D103" s="35" t="s">
        <v>55</v>
      </c>
      <c r="E103" s="35" t="s">
        <v>42</v>
      </c>
      <c r="F103" s="36">
        <v>6406.60009765625</v>
      </c>
      <c r="G103" s="38">
        <v>4172.759765625</v>
      </c>
    </row>
    <row r="104" spans="1:7">
      <c r="A104" s="35" t="s">
        <v>143</v>
      </c>
      <c r="B104" s="35" t="s">
        <v>34</v>
      </c>
      <c r="C104" s="35" t="s">
        <v>1</v>
      </c>
      <c r="D104" s="35" t="s">
        <v>109</v>
      </c>
      <c r="E104" s="35" t="s">
        <v>71</v>
      </c>
      <c r="F104" s="36">
        <v>4876.31982421875</v>
      </c>
      <c r="G104" s="38">
        <v>38219.140625</v>
      </c>
    </row>
    <row r="105" spans="1:7">
      <c r="A105" s="35" t="s">
        <v>143</v>
      </c>
      <c r="B105" s="35" t="s">
        <v>34</v>
      </c>
      <c r="C105" s="35" t="s">
        <v>1</v>
      </c>
      <c r="D105" s="35" t="s">
        <v>55</v>
      </c>
      <c r="E105" s="35" t="s">
        <v>37</v>
      </c>
      <c r="F105" s="36">
        <v>36.290000915527344</v>
      </c>
      <c r="G105" s="38">
        <v>30</v>
      </c>
    </row>
    <row r="106" spans="1:7">
      <c r="A106" s="35" t="s">
        <v>143</v>
      </c>
      <c r="B106" s="35" t="s">
        <v>34</v>
      </c>
      <c r="C106" s="35" t="s">
        <v>1</v>
      </c>
      <c r="D106" s="35" t="s">
        <v>55</v>
      </c>
      <c r="E106" s="35" t="s">
        <v>54</v>
      </c>
      <c r="F106" s="36">
        <v>3851.4600830078125</v>
      </c>
      <c r="G106" s="38">
        <v>3634.7999267578125</v>
      </c>
    </row>
    <row r="107" spans="1:7">
      <c r="A107" s="35" t="s">
        <v>143</v>
      </c>
      <c r="B107" s="35" t="s">
        <v>34</v>
      </c>
      <c r="C107" s="35" t="s">
        <v>1</v>
      </c>
      <c r="D107" s="35" t="s">
        <v>109</v>
      </c>
      <c r="E107" s="35" t="s">
        <v>57</v>
      </c>
      <c r="F107" s="36">
        <v>2211.8798828125</v>
      </c>
      <c r="G107" s="38">
        <v>36450.48046875</v>
      </c>
    </row>
    <row r="108" spans="1:7">
      <c r="A108" s="35" t="s">
        <v>143</v>
      </c>
      <c r="B108" s="35" t="s">
        <v>34</v>
      </c>
      <c r="C108" s="35" t="s">
        <v>1</v>
      </c>
      <c r="D108" s="35" t="s">
        <v>53</v>
      </c>
      <c r="E108" s="35" t="s">
        <v>54</v>
      </c>
      <c r="F108" s="36">
        <v>1458.260009765625</v>
      </c>
      <c r="G108" s="38">
        <v>1765.7999877929687</v>
      </c>
    </row>
    <row r="109" spans="1:7" ht="15.75" thickBot="1">
      <c r="A109" s="20" t="s">
        <v>143</v>
      </c>
      <c r="B109" s="22"/>
      <c r="C109" s="22"/>
      <c r="D109" s="22"/>
      <c r="E109" s="22"/>
      <c r="F109" s="22">
        <f>SUM(F100:F108)</f>
        <v>27382.601783752441</v>
      </c>
      <c r="G109" s="21">
        <f>SUM(G100:G108)</f>
        <v>201101.82452392578</v>
      </c>
    </row>
    <row r="110" spans="1:7">
      <c r="A110" s="35" t="s">
        <v>145</v>
      </c>
      <c r="B110" s="35" t="s">
        <v>34</v>
      </c>
      <c r="C110" s="35" t="s">
        <v>1</v>
      </c>
      <c r="D110" s="35" t="s">
        <v>53</v>
      </c>
      <c r="E110" s="35" t="s">
        <v>71</v>
      </c>
      <c r="F110" s="36">
        <v>1614</v>
      </c>
      <c r="G110" s="38">
        <v>1818.47998046875</v>
      </c>
    </row>
    <row r="111" spans="1:7">
      <c r="A111" s="35" t="s">
        <v>145</v>
      </c>
      <c r="B111" s="35" t="s">
        <v>34</v>
      </c>
      <c r="C111" s="35" t="s">
        <v>1</v>
      </c>
      <c r="D111" s="35" t="s">
        <v>149</v>
      </c>
      <c r="E111" s="35" t="s">
        <v>42</v>
      </c>
      <c r="F111" s="36">
        <v>153.60000610351562</v>
      </c>
      <c r="G111" s="38">
        <v>1968</v>
      </c>
    </row>
    <row r="112" spans="1:7">
      <c r="A112" s="35" t="s">
        <v>145</v>
      </c>
      <c r="B112" s="35" t="s">
        <v>34</v>
      </c>
      <c r="C112" s="35" t="s">
        <v>1</v>
      </c>
      <c r="D112" s="35" t="s">
        <v>55</v>
      </c>
      <c r="E112" s="35" t="s">
        <v>42</v>
      </c>
      <c r="F112" s="36">
        <v>10207.5595703125</v>
      </c>
      <c r="G112" s="38">
        <v>6176.27978515625</v>
      </c>
    </row>
    <row r="113" spans="1:7" ht="30">
      <c r="A113" s="35" t="s">
        <v>145</v>
      </c>
      <c r="B113" s="35" t="s">
        <v>34</v>
      </c>
      <c r="C113" s="35" t="s">
        <v>1</v>
      </c>
      <c r="D113" s="35" t="s">
        <v>150</v>
      </c>
      <c r="E113" s="35" t="s">
        <v>42</v>
      </c>
      <c r="F113" s="36">
        <v>4201.77001953125</v>
      </c>
      <c r="G113" s="38">
        <v>2981.800048828125</v>
      </c>
    </row>
    <row r="114" spans="1:7">
      <c r="A114" s="35" t="s">
        <v>145</v>
      </c>
      <c r="B114" s="35" t="s">
        <v>34</v>
      </c>
      <c r="C114" s="35" t="s">
        <v>1</v>
      </c>
      <c r="D114" s="35" t="s">
        <v>86</v>
      </c>
      <c r="E114" s="35" t="s">
        <v>42</v>
      </c>
      <c r="F114" s="36">
        <v>9156.580078125</v>
      </c>
      <c r="G114" s="38">
        <v>21824.630859375</v>
      </c>
    </row>
    <row r="115" spans="1:7">
      <c r="A115" s="35" t="s">
        <v>145</v>
      </c>
      <c r="B115" s="35" t="s">
        <v>34</v>
      </c>
      <c r="C115" s="35" t="s">
        <v>1</v>
      </c>
      <c r="D115" s="35" t="s">
        <v>109</v>
      </c>
      <c r="E115" s="35" t="s">
        <v>58</v>
      </c>
      <c r="F115" s="36">
        <v>4927.2001953125</v>
      </c>
      <c r="G115" s="38">
        <v>37688</v>
      </c>
    </row>
    <row r="116" spans="1:7">
      <c r="A116" s="35" t="s">
        <v>145</v>
      </c>
      <c r="B116" s="35" t="s">
        <v>34</v>
      </c>
      <c r="C116" s="35" t="s">
        <v>1</v>
      </c>
      <c r="D116" s="35" t="s">
        <v>109</v>
      </c>
      <c r="E116" s="35" t="s">
        <v>88</v>
      </c>
      <c r="F116" s="36">
        <v>9727.2001953125</v>
      </c>
      <c r="G116" s="38">
        <v>79571</v>
      </c>
    </row>
    <row r="117" spans="1:7">
      <c r="A117" s="35" t="s">
        <v>145</v>
      </c>
      <c r="B117" s="35" t="s">
        <v>34</v>
      </c>
      <c r="C117" s="35" t="s">
        <v>1</v>
      </c>
      <c r="D117" s="35" t="s">
        <v>109</v>
      </c>
      <c r="E117" s="35" t="s">
        <v>57</v>
      </c>
      <c r="F117" s="36">
        <v>4876.31982421875</v>
      </c>
      <c r="G117" s="38">
        <v>36450.48046875</v>
      </c>
    </row>
    <row r="118" spans="1:7">
      <c r="A118" s="35" t="s">
        <v>145</v>
      </c>
      <c r="B118" s="35" t="s">
        <v>34</v>
      </c>
      <c r="C118" s="35" t="s">
        <v>1</v>
      </c>
      <c r="D118" s="35" t="s">
        <v>109</v>
      </c>
      <c r="E118" s="35" t="s">
        <v>71</v>
      </c>
      <c r="F118" s="36">
        <v>4876.31982421875</v>
      </c>
      <c r="G118" s="38">
        <v>38219.140625</v>
      </c>
    </row>
    <row r="119" spans="1:7">
      <c r="A119" s="35" t="s">
        <v>145</v>
      </c>
      <c r="B119" s="35" t="s">
        <v>34</v>
      </c>
      <c r="C119" s="35" t="s">
        <v>1</v>
      </c>
      <c r="D119" s="35" t="s">
        <v>56</v>
      </c>
      <c r="E119" s="35" t="s">
        <v>40</v>
      </c>
      <c r="F119" s="36">
        <v>6796.7998046875</v>
      </c>
      <c r="G119" s="38">
        <v>150336</v>
      </c>
    </row>
    <row r="120" spans="1:7">
      <c r="A120" s="35" t="s">
        <v>145</v>
      </c>
      <c r="B120" s="35" t="s">
        <v>34</v>
      </c>
      <c r="C120" s="35" t="s">
        <v>1</v>
      </c>
      <c r="D120" s="35" t="s">
        <v>56</v>
      </c>
      <c r="E120" s="35" t="s">
        <v>42</v>
      </c>
      <c r="F120" s="36">
        <v>5648.169921875</v>
      </c>
      <c r="G120" s="38">
        <v>134257.5625</v>
      </c>
    </row>
    <row r="121" spans="1:7">
      <c r="A121" s="35" t="s">
        <v>145</v>
      </c>
      <c r="B121" s="35" t="s">
        <v>34</v>
      </c>
      <c r="C121" s="35" t="s">
        <v>1</v>
      </c>
      <c r="D121" s="35" t="s">
        <v>53</v>
      </c>
      <c r="E121" s="35" t="s">
        <v>131</v>
      </c>
      <c r="F121" s="36">
        <v>2478.179931640625</v>
      </c>
      <c r="G121" s="38">
        <v>2932.550048828125</v>
      </c>
    </row>
    <row r="122" spans="1:7">
      <c r="A122" s="35" t="s">
        <v>145</v>
      </c>
      <c r="B122" s="35" t="s">
        <v>34</v>
      </c>
      <c r="C122" s="35" t="s">
        <v>1</v>
      </c>
      <c r="D122" s="35" t="s">
        <v>149</v>
      </c>
      <c r="E122" s="35" t="s">
        <v>88</v>
      </c>
      <c r="F122" s="36">
        <v>4850.8798828125</v>
      </c>
      <c r="G122" s="38">
        <v>38339.6015625</v>
      </c>
    </row>
    <row r="123" spans="1:7">
      <c r="A123" s="35" t="s">
        <v>145</v>
      </c>
      <c r="B123" s="35" t="s">
        <v>34</v>
      </c>
      <c r="C123" s="35" t="s">
        <v>1</v>
      </c>
      <c r="D123" s="35" t="s">
        <v>55</v>
      </c>
      <c r="E123" s="35" t="s">
        <v>144</v>
      </c>
      <c r="F123" s="36">
        <v>142.03999328613281</v>
      </c>
      <c r="G123" s="38">
        <v>1040.280029296875</v>
      </c>
    </row>
    <row r="124" spans="1:7">
      <c r="A124" s="35" t="s">
        <v>145</v>
      </c>
      <c r="B124" s="35" t="s">
        <v>34</v>
      </c>
      <c r="C124" s="35" t="s">
        <v>1</v>
      </c>
      <c r="D124" s="35" t="s">
        <v>119</v>
      </c>
      <c r="E124" s="35" t="s">
        <v>92</v>
      </c>
      <c r="F124" s="36">
        <v>107.5</v>
      </c>
      <c r="G124" s="38">
        <v>960</v>
      </c>
    </row>
    <row r="125" spans="1:7">
      <c r="A125" s="35" t="s">
        <v>145</v>
      </c>
      <c r="B125" s="35" t="s">
        <v>34</v>
      </c>
      <c r="C125" s="35" t="s">
        <v>1</v>
      </c>
      <c r="D125" s="35" t="s">
        <v>53</v>
      </c>
      <c r="E125" s="35" t="s">
        <v>144</v>
      </c>
      <c r="F125" s="36">
        <v>2330.97998046875</v>
      </c>
      <c r="G125" s="38">
        <v>2650.39990234375</v>
      </c>
    </row>
    <row r="126" spans="1:7">
      <c r="A126" s="35" t="s">
        <v>145</v>
      </c>
      <c r="B126" s="35" t="s">
        <v>34</v>
      </c>
      <c r="C126" s="35" t="s">
        <v>1</v>
      </c>
      <c r="D126" s="35" t="s">
        <v>55</v>
      </c>
      <c r="E126" s="35" t="s">
        <v>131</v>
      </c>
      <c r="F126" s="36">
        <v>868.54998779296875</v>
      </c>
      <c r="G126" s="38">
        <v>1006.9500122070312</v>
      </c>
    </row>
    <row r="127" spans="1:7">
      <c r="A127" s="35" t="s">
        <v>145</v>
      </c>
      <c r="B127" s="35" t="s">
        <v>34</v>
      </c>
      <c r="C127" s="35" t="s">
        <v>1</v>
      </c>
      <c r="D127" s="35" t="s">
        <v>119</v>
      </c>
      <c r="E127" s="35" t="s">
        <v>71</v>
      </c>
      <c r="F127" s="36">
        <v>1250.8299560546875</v>
      </c>
      <c r="G127" s="38">
        <v>8062.2001953125</v>
      </c>
    </row>
    <row r="128" spans="1:7">
      <c r="A128" s="35" t="s">
        <v>145</v>
      </c>
      <c r="B128" s="35" t="s">
        <v>34</v>
      </c>
      <c r="C128" s="35" t="s">
        <v>1</v>
      </c>
      <c r="D128" s="35" t="s">
        <v>55</v>
      </c>
      <c r="E128" s="35" t="s">
        <v>71</v>
      </c>
      <c r="F128" s="36">
        <v>1150.3599853515625</v>
      </c>
      <c r="G128" s="38">
        <v>1134</v>
      </c>
    </row>
    <row r="129" spans="1:7" ht="15.75" thickBot="1">
      <c r="A129" s="20" t="s">
        <v>145</v>
      </c>
      <c r="B129" s="22"/>
      <c r="C129" s="22"/>
      <c r="D129" s="22"/>
      <c r="E129" s="22"/>
      <c r="F129" s="22">
        <f>SUM(F110:F128)</f>
        <v>75364.839157104492</v>
      </c>
      <c r="G129" s="21">
        <f>SUM(G110:G128)</f>
        <v>567417.35601806641</v>
      </c>
    </row>
    <row r="130" spans="1:7">
      <c r="A130" s="35" t="s">
        <v>154</v>
      </c>
      <c r="B130" s="35" t="s">
        <v>34</v>
      </c>
      <c r="C130" s="35" t="s">
        <v>1</v>
      </c>
      <c r="D130" s="35" t="s">
        <v>119</v>
      </c>
      <c r="E130" s="35" t="s">
        <v>37</v>
      </c>
      <c r="F130" s="36">
        <v>15522.83984375</v>
      </c>
      <c r="G130" s="38">
        <v>20655</v>
      </c>
    </row>
    <row r="131" spans="1:7">
      <c r="A131" s="35" t="s">
        <v>154</v>
      </c>
      <c r="B131" s="35" t="s">
        <v>34</v>
      </c>
      <c r="C131" s="35" t="s">
        <v>1</v>
      </c>
      <c r="D131" s="35" t="s">
        <v>53</v>
      </c>
      <c r="E131" s="35" t="s">
        <v>131</v>
      </c>
      <c r="F131" s="36">
        <v>2478.199951171875</v>
      </c>
      <c r="G131" s="38">
        <v>2932.550048828125</v>
      </c>
    </row>
    <row r="132" spans="1:7">
      <c r="A132" s="35" t="s">
        <v>154</v>
      </c>
      <c r="B132" s="35" t="s">
        <v>34</v>
      </c>
      <c r="C132" s="35" t="s">
        <v>1</v>
      </c>
      <c r="D132" s="35" t="s">
        <v>53</v>
      </c>
      <c r="E132" s="35" t="s">
        <v>54</v>
      </c>
      <c r="F132" s="36">
        <v>707.04998779296875</v>
      </c>
      <c r="G132" s="38">
        <v>855</v>
      </c>
    </row>
    <row r="133" spans="1:7">
      <c r="A133" s="35" t="s">
        <v>154</v>
      </c>
      <c r="B133" s="35" t="s">
        <v>34</v>
      </c>
      <c r="C133" s="35" t="s">
        <v>1</v>
      </c>
      <c r="D133" s="35" t="s">
        <v>53</v>
      </c>
      <c r="E133" s="35" t="s">
        <v>37</v>
      </c>
      <c r="F133" s="36">
        <v>15522.83984375</v>
      </c>
      <c r="G133" s="38">
        <v>20655</v>
      </c>
    </row>
    <row r="134" spans="1:7">
      <c r="A134" s="35" t="s">
        <v>154</v>
      </c>
      <c r="B134" s="35" t="s">
        <v>34</v>
      </c>
      <c r="C134" s="35" t="s">
        <v>1</v>
      </c>
      <c r="D134" s="35" t="s">
        <v>55</v>
      </c>
      <c r="E134" s="35" t="s">
        <v>42</v>
      </c>
      <c r="F134" s="36">
        <v>4050.419921875</v>
      </c>
      <c r="G134" s="38">
        <v>3118.820068359375</v>
      </c>
    </row>
    <row r="135" spans="1:7">
      <c r="A135" s="35" t="s">
        <v>154</v>
      </c>
      <c r="B135" s="35" t="s">
        <v>34</v>
      </c>
      <c r="C135" s="35" t="s">
        <v>1</v>
      </c>
      <c r="D135" s="35" t="s">
        <v>56</v>
      </c>
      <c r="E135" s="35" t="s">
        <v>42</v>
      </c>
      <c r="F135" s="36">
        <v>9529.650390625</v>
      </c>
      <c r="G135" s="38">
        <v>377388</v>
      </c>
    </row>
    <row r="136" spans="1:7">
      <c r="A136" s="35" t="s">
        <v>154</v>
      </c>
      <c r="B136" s="35" t="s">
        <v>34</v>
      </c>
      <c r="C136" s="35" t="s">
        <v>1</v>
      </c>
      <c r="D136" s="35" t="s">
        <v>109</v>
      </c>
      <c r="E136" s="35" t="s">
        <v>89</v>
      </c>
      <c r="F136" s="36">
        <v>9930.72021484375</v>
      </c>
      <c r="G136" s="38">
        <v>68381.51953125</v>
      </c>
    </row>
    <row r="137" spans="1:7">
      <c r="A137" s="35" t="s">
        <v>154</v>
      </c>
      <c r="B137" s="35" t="s">
        <v>34</v>
      </c>
      <c r="C137" s="35" t="s">
        <v>1</v>
      </c>
      <c r="D137" s="35" t="s">
        <v>109</v>
      </c>
      <c r="E137" s="35" t="s">
        <v>71</v>
      </c>
      <c r="F137" s="36">
        <v>9752.6396484375</v>
      </c>
      <c r="G137" s="38">
        <v>76438.28125</v>
      </c>
    </row>
    <row r="138" spans="1:7">
      <c r="A138" s="35" t="s">
        <v>154</v>
      </c>
      <c r="B138" s="35" t="s">
        <v>34</v>
      </c>
      <c r="C138" s="35" t="s">
        <v>1</v>
      </c>
      <c r="D138" s="35" t="s">
        <v>55</v>
      </c>
      <c r="E138" s="35" t="s">
        <v>71</v>
      </c>
      <c r="F138" s="36">
        <v>1150.3599853515625</v>
      </c>
      <c r="G138" s="38">
        <v>1134</v>
      </c>
    </row>
    <row r="139" spans="1:7">
      <c r="A139" s="35" t="s">
        <v>154</v>
      </c>
      <c r="B139" s="35" t="s">
        <v>34</v>
      </c>
      <c r="C139" s="35" t="s">
        <v>1</v>
      </c>
      <c r="D139" s="35" t="s">
        <v>55</v>
      </c>
      <c r="E139" s="35" t="s">
        <v>54</v>
      </c>
      <c r="F139" s="36">
        <v>2143.6298828125</v>
      </c>
      <c r="G139" s="38">
        <v>2077.199951171875</v>
      </c>
    </row>
    <row r="140" spans="1:7" ht="30">
      <c r="A140" s="35" t="s">
        <v>154</v>
      </c>
      <c r="B140" s="35" t="s">
        <v>34</v>
      </c>
      <c r="C140" s="35" t="s">
        <v>1</v>
      </c>
      <c r="D140" s="35" t="s">
        <v>157</v>
      </c>
      <c r="E140" s="35" t="s">
        <v>118</v>
      </c>
      <c r="F140" s="36">
        <v>1150.3599853515625</v>
      </c>
      <c r="G140" s="38">
        <v>1069.199951171875</v>
      </c>
    </row>
    <row r="141" spans="1:7">
      <c r="A141" s="35" t="s">
        <v>154</v>
      </c>
      <c r="B141" s="35" t="s">
        <v>34</v>
      </c>
      <c r="C141" s="35" t="s">
        <v>1</v>
      </c>
      <c r="D141" s="35" t="s">
        <v>53</v>
      </c>
      <c r="E141" s="35" t="s">
        <v>87</v>
      </c>
      <c r="F141" s="36">
        <v>913.6400146484375</v>
      </c>
      <c r="G141" s="38">
        <v>1067.4000244140625</v>
      </c>
    </row>
    <row r="142" spans="1:7">
      <c r="A142" s="35" t="s">
        <v>154</v>
      </c>
      <c r="B142" s="35" t="s">
        <v>34</v>
      </c>
      <c r="C142" s="35" t="s">
        <v>1</v>
      </c>
      <c r="D142" s="35" t="s">
        <v>119</v>
      </c>
      <c r="E142" s="35" t="s">
        <v>87</v>
      </c>
      <c r="F142" s="36">
        <v>136.36000061035156</v>
      </c>
      <c r="G142" s="38">
        <v>137.69999694824219</v>
      </c>
    </row>
    <row r="143" spans="1:7">
      <c r="A143" s="35" t="s">
        <v>154</v>
      </c>
      <c r="B143" s="35" t="s">
        <v>34</v>
      </c>
      <c r="C143" s="35" t="s">
        <v>1</v>
      </c>
      <c r="D143" s="35" t="s">
        <v>55</v>
      </c>
      <c r="E143" s="35" t="s">
        <v>40</v>
      </c>
      <c r="F143" s="36">
        <v>31.840000152587891</v>
      </c>
      <c r="G143" s="38">
        <v>500</v>
      </c>
    </row>
    <row r="144" spans="1:7">
      <c r="A144" s="35" t="s">
        <v>154</v>
      </c>
      <c r="B144" s="35" t="s">
        <v>34</v>
      </c>
      <c r="C144" s="35" t="s">
        <v>1</v>
      </c>
      <c r="D144" s="35" t="s">
        <v>55</v>
      </c>
      <c r="E144" s="35" t="s">
        <v>90</v>
      </c>
      <c r="F144" s="36">
        <v>91.629997253417969</v>
      </c>
      <c r="G144" s="38"/>
    </row>
    <row r="145" spans="1:7">
      <c r="A145" s="35" t="s">
        <v>154</v>
      </c>
      <c r="B145" s="35" t="s">
        <v>34</v>
      </c>
      <c r="C145" s="35" t="s">
        <v>1</v>
      </c>
      <c r="D145" s="35" t="s">
        <v>119</v>
      </c>
      <c r="E145" s="35" t="s">
        <v>158</v>
      </c>
      <c r="F145" s="36">
        <v>127.81999969482422</v>
      </c>
      <c r="G145" s="38">
        <v>314.39999389648437</v>
      </c>
    </row>
    <row r="146" spans="1:7" ht="15.75" thickBot="1">
      <c r="A146" s="20" t="s">
        <v>154</v>
      </c>
      <c r="B146" s="22"/>
      <c r="C146" s="22"/>
      <c r="D146" s="22"/>
      <c r="E146" s="22"/>
      <c r="F146" s="22">
        <f>SUM(F130:F145)</f>
        <v>73239.999668121338</v>
      </c>
      <c r="G146" s="21">
        <f>SUM(G130:G145)</f>
        <v>576724.07081604004</v>
      </c>
    </row>
    <row r="147" spans="1:7">
      <c r="A147" s="35" t="s">
        <v>160</v>
      </c>
      <c r="B147" s="35" t="s">
        <v>34</v>
      </c>
      <c r="C147" s="35" t="s">
        <v>1</v>
      </c>
      <c r="D147" s="35" t="s">
        <v>119</v>
      </c>
      <c r="E147" s="35" t="s">
        <v>54</v>
      </c>
      <c r="F147" s="36">
        <v>2643.360107421875</v>
      </c>
      <c r="G147" s="38">
        <v>2570</v>
      </c>
    </row>
    <row r="148" spans="1:7">
      <c r="A148" s="35" t="s">
        <v>160</v>
      </c>
      <c r="B148" s="35" t="s">
        <v>34</v>
      </c>
      <c r="C148" s="35" t="s">
        <v>1</v>
      </c>
      <c r="D148" s="35" t="s">
        <v>161</v>
      </c>
      <c r="E148" s="35" t="s">
        <v>87</v>
      </c>
      <c r="F148" s="36">
        <v>2494.780029296875</v>
      </c>
      <c r="G148" s="38">
        <v>2810.09</v>
      </c>
    </row>
    <row r="149" spans="1:7">
      <c r="A149" s="35" t="s">
        <v>160</v>
      </c>
      <c r="B149" s="35" t="s">
        <v>34</v>
      </c>
      <c r="C149" s="35" t="s">
        <v>1</v>
      </c>
      <c r="D149" s="35" t="s">
        <v>53</v>
      </c>
      <c r="E149" s="35" t="s">
        <v>103</v>
      </c>
      <c r="F149" s="36">
        <v>1839.0899658203125</v>
      </c>
      <c r="G149" s="38">
        <v>2248.550048828125</v>
      </c>
    </row>
    <row r="150" spans="1:7">
      <c r="A150" s="35" t="s">
        <v>160</v>
      </c>
      <c r="B150" s="35" t="s">
        <v>34</v>
      </c>
      <c r="C150" s="35" t="s">
        <v>1</v>
      </c>
      <c r="D150" s="35" t="s">
        <v>55</v>
      </c>
      <c r="E150" s="35" t="s">
        <v>87</v>
      </c>
      <c r="F150" s="36">
        <v>1853.1800537109375</v>
      </c>
      <c r="G150" s="38">
        <v>2087.39990234375</v>
      </c>
    </row>
    <row r="151" spans="1:7">
      <c r="A151" s="35" t="s">
        <v>160</v>
      </c>
      <c r="B151" s="35" t="s">
        <v>34</v>
      </c>
      <c r="C151" s="35" t="s">
        <v>1</v>
      </c>
      <c r="D151" s="35" t="s">
        <v>149</v>
      </c>
      <c r="E151" s="35" t="s">
        <v>89</v>
      </c>
      <c r="F151" s="36">
        <v>4901.759765625</v>
      </c>
      <c r="G151" s="38">
        <v>34170.66015625</v>
      </c>
    </row>
    <row r="152" spans="1:7">
      <c r="A152" s="35" t="s">
        <v>160</v>
      </c>
      <c r="B152" s="35" t="s">
        <v>34</v>
      </c>
      <c r="C152" s="35" t="s">
        <v>1</v>
      </c>
      <c r="D152" s="35" t="s">
        <v>119</v>
      </c>
      <c r="E152" s="35" t="s">
        <v>58</v>
      </c>
      <c r="F152" s="36">
        <v>3116.449951171875</v>
      </c>
      <c r="G152" s="38">
        <v>3064.919921875</v>
      </c>
    </row>
    <row r="153" spans="1:7">
      <c r="A153" s="35" t="s">
        <v>160</v>
      </c>
      <c r="B153" s="35" t="s">
        <v>34</v>
      </c>
      <c r="C153" s="35" t="s">
        <v>1</v>
      </c>
      <c r="D153" s="35" t="s">
        <v>55</v>
      </c>
      <c r="E153" s="35" t="s">
        <v>42</v>
      </c>
      <c r="F153" s="36">
        <v>6395.39990234375</v>
      </c>
      <c r="G153" s="38">
        <v>4343.16015625</v>
      </c>
    </row>
    <row r="154" spans="1:7">
      <c r="A154" s="35" t="s">
        <v>160</v>
      </c>
      <c r="B154" s="35" t="s">
        <v>34</v>
      </c>
      <c r="C154" s="35" t="s">
        <v>1</v>
      </c>
      <c r="D154" s="35" t="s">
        <v>119</v>
      </c>
      <c r="E154" s="35" t="s">
        <v>42</v>
      </c>
      <c r="F154" s="36">
        <v>2560.330078125</v>
      </c>
      <c r="G154" s="38">
        <v>2554.06005859375</v>
      </c>
    </row>
    <row r="155" spans="1:7">
      <c r="A155" s="35" t="s">
        <v>160</v>
      </c>
      <c r="B155" s="35" t="s">
        <v>34</v>
      </c>
      <c r="C155" s="35" t="s">
        <v>1</v>
      </c>
      <c r="D155" s="35" t="s">
        <v>56</v>
      </c>
      <c r="E155" s="35" t="s">
        <v>42</v>
      </c>
      <c r="F155" s="36">
        <v>11855.2197265625</v>
      </c>
      <c r="G155" s="38">
        <v>261395.28125</v>
      </c>
    </row>
    <row r="156" spans="1:7" ht="15.75" thickBot="1">
      <c r="A156" s="20" t="s">
        <v>160</v>
      </c>
      <c r="B156" s="22"/>
      <c r="C156" s="22"/>
      <c r="D156" s="22"/>
      <c r="E156" s="22"/>
      <c r="F156" s="22">
        <f>SUM(F147:F155)</f>
        <v>37659.569580078125</v>
      </c>
      <c r="G156" s="21">
        <f>SUM(G147:G155)</f>
        <v>315244.12149414059</v>
      </c>
    </row>
    <row r="157" spans="1:7" ht="16.5" thickBot="1">
      <c r="A157" s="18" t="s">
        <v>0</v>
      </c>
      <c r="B157" s="18"/>
      <c r="C157" s="18"/>
      <c r="D157" s="18"/>
      <c r="E157" s="18"/>
      <c r="F157" s="18">
        <f>SUM(F156,F146,F129,F109,F99,F89,F77,F61,F51,F38,F29,F18)</f>
        <v>573476.33796310425</v>
      </c>
      <c r="G157" s="31">
        <f>SUM(G156,G146,G129,G109,G99,G89,G77,G61,G51,G38,G29,G18)</f>
        <v>3648522.2711904906</v>
      </c>
    </row>
  </sheetData>
  <sortState ref="A12:H70">
    <sortCondition ref="D12:D70"/>
    <sortCondition ref="E12:E70"/>
  </sortState>
  <mergeCells count="5">
    <mergeCell ref="A6:G6"/>
    <mergeCell ref="A7:G7"/>
    <mergeCell ref="A8:G8"/>
    <mergeCell ref="A9:G9"/>
    <mergeCell ref="A10:G10"/>
  </mergeCells>
  <printOptions horizontalCentered="1"/>
  <pageMargins left="0.47" right="0.42" top="0.74803149606299202" bottom="0.74803149606299202" header="0.31496062992126" footer="0.31496062992126"/>
  <pageSetup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4"/>
  <sheetViews>
    <sheetView topLeftCell="A3" workbookViewId="0">
      <selection activeCell="E26" sqref="E26"/>
    </sheetView>
  </sheetViews>
  <sheetFormatPr baseColWidth="10" defaultColWidth="28.28515625" defaultRowHeight="15"/>
  <cols>
    <col min="1" max="1" width="11.85546875" bestFit="1" customWidth="1"/>
    <col min="2" max="2" width="8.140625" bestFit="1" customWidth="1"/>
    <col min="3" max="3" width="12" bestFit="1" customWidth="1"/>
    <col min="4" max="4" width="18.7109375" bestFit="1" customWidth="1"/>
    <col min="5" max="5" width="18.7109375" style="6" bestFit="1" customWidth="1"/>
    <col min="6" max="6" width="10" style="6" bestFit="1" customWidth="1"/>
    <col min="7" max="7" width="12.7109375" bestFit="1" customWidth="1"/>
  </cols>
  <sheetData>
    <row r="1" spans="1:7">
      <c r="A1" s="11"/>
    </row>
    <row r="6" spans="1:7">
      <c r="A6" s="61" t="s">
        <v>14</v>
      </c>
      <c r="B6" s="61"/>
      <c r="C6" s="61"/>
      <c r="D6" s="61"/>
      <c r="E6" s="61"/>
      <c r="F6" s="61"/>
      <c r="G6" s="61"/>
    </row>
    <row r="7" spans="1:7" ht="23.25">
      <c r="A7" s="62" t="s">
        <v>15</v>
      </c>
      <c r="B7" s="62"/>
      <c r="C7" s="62"/>
      <c r="D7" s="62"/>
      <c r="E7" s="62"/>
      <c r="F7" s="62"/>
      <c r="G7" s="62"/>
    </row>
    <row r="8" spans="1:7" ht="22.5">
      <c r="A8" s="63" t="s">
        <v>16</v>
      </c>
      <c r="B8" s="63"/>
      <c r="C8" s="63"/>
      <c r="D8" s="63"/>
      <c r="E8" s="63"/>
      <c r="F8" s="63"/>
      <c r="G8" s="63"/>
    </row>
    <row r="9" spans="1:7" ht="20.25" thickBot="1">
      <c r="A9" s="68" t="s">
        <v>32</v>
      </c>
      <c r="B9" s="68"/>
      <c r="C9" s="68"/>
      <c r="D9" s="68"/>
      <c r="E9" s="68"/>
      <c r="F9" s="68"/>
      <c r="G9" s="68"/>
    </row>
    <row r="10" spans="1:7" ht="15.75" thickBot="1">
      <c r="A10" s="65" t="s">
        <v>26</v>
      </c>
      <c r="B10" s="66"/>
      <c r="C10" s="66"/>
      <c r="D10" s="66"/>
      <c r="E10" s="66"/>
      <c r="F10" s="66"/>
      <c r="G10" s="69"/>
    </row>
    <row r="11" spans="1:7" ht="15.75" thickBot="1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>
      <c r="A12" s="35"/>
      <c r="B12" s="35"/>
      <c r="C12" s="35"/>
      <c r="D12" s="35"/>
      <c r="E12" s="35"/>
      <c r="F12" s="36"/>
      <c r="G12" s="38"/>
    </row>
    <row r="13" spans="1:7" ht="15.75" thickBot="1">
      <c r="A13" s="20"/>
      <c r="B13" s="22"/>
      <c r="C13" s="22"/>
      <c r="D13" s="22"/>
      <c r="E13" s="22"/>
      <c r="F13" s="22"/>
      <c r="G13" s="21"/>
    </row>
    <row r="14" spans="1:7" ht="16.5" thickBot="1">
      <c r="A14" s="18" t="s">
        <v>0</v>
      </c>
      <c r="B14" s="18"/>
      <c r="C14" s="18"/>
      <c r="D14" s="18"/>
      <c r="E14" s="18"/>
      <c r="F14" s="18"/>
      <c r="G14" s="19"/>
    </row>
  </sheetData>
  <sortState ref="A12:H21">
    <sortCondition ref="A12:A21"/>
    <sortCondition ref="D12:D21"/>
  </sortState>
  <mergeCells count="5">
    <mergeCell ref="A10:G10"/>
    <mergeCell ref="A9:G9"/>
    <mergeCell ref="A8:G8"/>
    <mergeCell ref="A7:G7"/>
    <mergeCell ref="A6:G6"/>
  </mergeCells>
  <printOptions horizontalCentered="1"/>
  <pageMargins left="0.51" right="0.48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8"/>
  <sheetViews>
    <sheetView topLeftCell="A77" workbookViewId="0">
      <selection activeCell="E92" sqref="E92"/>
    </sheetView>
  </sheetViews>
  <sheetFormatPr baseColWidth="10" defaultColWidth="49.42578125" defaultRowHeight="15"/>
  <cols>
    <col min="1" max="1" width="11.42578125" bestFit="1" customWidth="1"/>
    <col min="2" max="2" width="7.85546875" bestFit="1" customWidth="1"/>
    <col min="3" max="3" width="12" bestFit="1" customWidth="1"/>
    <col min="4" max="4" width="25.7109375" bestFit="1" customWidth="1"/>
    <col min="5" max="5" width="18.7109375" bestFit="1" customWidth="1"/>
    <col min="6" max="6" width="14.42578125" style="6" bestFit="1" customWidth="1"/>
    <col min="7" max="7" width="15.5703125" style="1" bestFit="1" customWidth="1"/>
  </cols>
  <sheetData>
    <row r="1" spans="1:7">
      <c r="A1" s="11"/>
    </row>
    <row r="6" spans="1:7">
      <c r="A6" s="61" t="s">
        <v>14</v>
      </c>
      <c r="B6" s="61"/>
      <c r="C6" s="61"/>
      <c r="D6" s="61"/>
      <c r="E6" s="61"/>
      <c r="F6" s="61"/>
      <c r="G6" s="61"/>
    </row>
    <row r="7" spans="1:7" ht="23.25">
      <c r="A7" s="62" t="s">
        <v>15</v>
      </c>
      <c r="B7" s="62"/>
      <c r="C7" s="62"/>
      <c r="D7" s="62"/>
      <c r="E7" s="62"/>
      <c r="F7" s="62"/>
      <c r="G7" s="62"/>
    </row>
    <row r="8" spans="1:7" ht="22.5">
      <c r="A8" s="63" t="s">
        <v>16</v>
      </c>
      <c r="B8" s="63"/>
      <c r="C8" s="63"/>
      <c r="D8" s="63"/>
      <c r="E8" s="63"/>
      <c r="F8" s="63"/>
      <c r="G8" s="63"/>
    </row>
    <row r="9" spans="1:7" ht="20.25" thickBot="1">
      <c r="A9" s="68" t="s">
        <v>32</v>
      </c>
      <c r="B9" s="68"/>
      <c r="C9" s="68"/>
      <c r="D9" s="68"/>
      <c r="E9" s="68"/>
      <c r="F9" s="68"/>
      <c r="G9" s="68"/>
    </row>
    <row r="10" spans="1:7" ht="15.75" thickBot="1">
      <c r="A10" s="65" t="s">
        <v>28</v>
      </c>
      <c r="B10" s="66"/>
      <c r="C10" s="66"/>
      <c r="D10" s="66"/>
      <c r="E10" s="66"/>
      <c r="F10" s="66"/>
      <c r="G10" s="69"/>
    </row>
    <row r="11" spans="1:7" ht="15.75" thickBot="1">
      <c r="A11" s="2" t="s">
        <v>4</v>
      </c>
      <c r="B11" s="42" t="s">
        <v>5</v>
      </c>
      <c r="C11" s="42" t="s">
        <v>6</v>
      </c>
      <c r="D11" s="42" t="s">
        <v>20</v>
      </c>
      <c r="E11" s="42" t="s">
        <v>19</v>
      </c>
      <c r="F11" s="43" t="s">
        <v>7</v>
      </c>
      <c r="G11" s="44" t="s">
        <v>8</v>
      </c>
    </row>
    <row r="12" spans="1:7">
      <c r="A12" s="35" t="s">
        <v>33</v>
      </c>
      <c r="B12" s="35" t="s">
        <v>34</v>
      </c>
      <c r="C12" s="35" t="s">
        <v>61</v>
      </c>
      <c r="D12" s="35" t="s">
        <v>63</v>
      </c>
      <c r="E12" s="35" t="s">
        <v>68</v>
      </c>
      <c r="F12" s="36">
        <v>131040</v>
      </c>
      <c r="G12" s="38">
        <v>99674.3515625</v>
      </c>
    </row>
    <row r="13" spans="1:7">
      <c r="A13" s="35" t="s">
        <v>33</v>
      </c>
      <c r="B13" s="35" t="s">
        <v>34</v>
      </c>
      <c r="C13" s="35" t="s">
        <v>61</v>
      </c>
      <c r="D13" s="35" t="s">
        <v>63</v>
      </c>
      <c r="E13" s="35" t="s">
        <v>67</v>
      </c>
      <c r="F13" s="36">
        <v>54760</v>
      </c>
      <c r="G13" s="38">
        <v>27380</v>
      </c>
    </row>
    <row r="14" spans="1:7">
      <c r="A14" s="35" t="s">
        <v>33</v>
      </c>
      <c r="B14" s="35" t="s">
        <v>34</v>
      </c>
      <c r="C14" s="35" t="s">
        <v>61</v>
      </c>
      <c r="D14" s="35" t="s">
        <v>63</v>
      </c>
      <c r="E14" s="35" t="s">
        <v>66</v>
      </c>
      <c r="F14" s="36">
        <v>12250</v>
      </c>
      <c r="G14" s="38">
        <v>17750</v>
      </c>
    </row>
    <row r="15" spans="1:7">
      <c r="A15" s="35" t="s">
        <v>33</v>
      </c>
      <c r="B15" s="35" t="s">
        <v>34</v>
      </c>
      <c r="C15" s="35" t="s">
        <v>61</v>
      </c>
      <c r="D15" s="35" t="s">
        <v>60</v>
      </c>
      <c r="E15" s="35" t="s">
        <v>65</v>
      </c>
      <c r="F15" s="36">
        <v>4000</v>
      </c>
      <c r="G15" s="38">
        <v>38720.62060546875</v>
      </c>
    </row>
    <row r="16" spans="1:7">
      <c r="A16" s="35" t="s">
        <v>33</v>
      </c>
      <c r="B16" s="35" t="s">
        <v>34</v>
      </c>
      <c r="C16" s="35" t="s">
        <v>61</v>
      </c>
      <c r="D16" s="35" t="s">
        <v>63</v>
      </c>
      <c r="E16" s="35" t="s">
        <v>65</v>
      </c>
      <c r="F16" s="36">
        <v>45500</v>
      </c>
      <c r="G16" s="38">
        <v>32175</v>
      </c>
    </row>
    <row r="17" spans="1:7">
      <c r="A17" s="35" t="s">
        <v>33</v>
      </c>
      <c r="B17" s="35" t="s">
        <v>34</v>
      </c>
      <c r="C17" s="35" t="s">
        <v>61</v>
      </c>
      <c r="D17" s="35" t="s">
        <v>63</v>
      </c>
      <c r="E17" s="35" t="s">
        <v>64</v>
      </c>
      <c r="F17" s="36">
        <v>51650</v>
      </c>
      <c r="G17" s="38">
        <v>57200</v>
      </c>
    </row>
    <row r="18" spans="1:7">
      <c r="A18" s="35" t="s">
        <v>33</v>
      </c>
      <c r="B18" s="35" t="s">
        <v>34</v>
      </c>
      <c r="C18" s="35" t="s">
        <v>61</v>
      </c>
      <c r="D18" s="35" t="s">
        <v>63</v>
      </c>
      <c r="E18" s="35" t="s">
        <v>62</v>
      </c>
      <c r="F18" s="36">
        <v>22500</v>
      </c>
      <c r="G18" s="38">
        <v>32625</v>
      </c>
    </row>
    <row r="19" spans="1:7" ht="15.75" thickBot="1">
      <c r="A19" s="35" t="s">
        <v>33</v>
      </c>
      <c r="B19" s="35" t="s">
        <v>34</v>
      </c>
      <c r="C19" s="35" t="s">
        <v>61</v>
      </c>
      <c r="D19" s="35" t="s">
        <v>60</v>
      </c>
      <c r="E19" s="35" t="s">
        <v>59</v>
      </c>
      <c r="F19" s="36">
        <v>788.70001220703125</v>
      </c>
      <c r="G19" s="38">
        <v>22540.880859375</v>
      </c>
    </row>
    <row r="20" spans="1:7" ht="15.75" thickBot="1">
      <c r="A20" s="23" t="s">
        <v>33</v>
      </c>
      <c r="B20" s="25"/>
      <c r="C20" s="25"/>
      <c r="D20" s="25"/>
      <c r="E20" s="25"/>
      <c r="F20" s="25">
        <f>SUM(F12:F19)</f>
        <v>322488.70001220703</v>
      </c>
      <c r="G20" s="24">
        <f>SUM(G12:G19)</f>
        <v>328065.85302734375</v>
      </c>
    </row>
    <row r="21" spans="1:7">
      <c r="A21" s="35" t="s">
        <v>83</v>
      </c>
      <c r="B21" s="35" t="s">
        <v>34</v>
      </c>
      <c r="C21" s="35" t="s">
        <v>61</v>
      </c>
      <c r="D21" s="35" t="s">
        <v>63</v>
      </c>
      <c r="E21" s="35" t="s">
        <v>67</v>
      </c>
      <c r="F21" s="36">
        <v>105685</v>
      </c>
      <c r="G21" s="38">
        <v>29392.5</v>
      </c>
    </row>
    <row r="22" spans="1:7">
      <c r="A22" s="35" t="s">
        <v>83</v>
      </c>
      <c r="B22" s="35" t="s">
        <v>34</v>
      </c>
      <c r="C22" s="35" t="s">
        <v>61</v>
      </c>
      <c r="D22" s="35" t="s">
        <v>63</v>
      </c>
      <c r="E22" s="35" t="s">
        <v>68</v>
      </c>
      <c r="F22" s="36">
        <v>278440</v>
      </c>
      <c r="G22" s="38">
        <v>325333.44000244141</v>
      </c>
    </row>
    <row r="23" spans="1:7" ht="15.75" thickBot="1">
      <c r="A23" s="35" t="s">
        <v>83</v>
      </c>
      <c r="B23" s="35" t="s">
        <v>34</v>
      </c>
      <c r="C23" s="35" t="s">
        <v>61</v>
      </c>
      <c r="D23" s="35" t="s">
        <v>63</v>
      </c>
      <c r="E23" s="35" t="s">
        <v>65</v>
      </c>
      <c r="F23" s="36">
        <v>75000</v>
      </c>
      <c r="G23" s="38">
        <v>2325</v>
      </c>
    </row>
    <row r="24" spans="1:7" ht="15.75" thickBot="1">
      <c r="A24" s="23" t="s">
        <v>83</v>
      </c>
      <c r="B24" s="25"/>
      <c r="C24" s="25"/>
      <c r="D24" s="25"/>
      <c r="E24" s="25"/>
      <c r="F24" s="25">
        <f>SUM(F21:F23)</f>
        <v>459125</v>
      </c>
      <c r="G24" s="24">
        <f>SUM(G21:G23)</f>
        <v>357050.94000244141</v>
      </c>
    </row>
    <row r="25" spans="1:7">
      <c r="A25" s="35" t="s">
        <v>97</v>
      </c>
      <c r="B25" s="35" t="s">
        <v>34</v>
      </c>
      <c r="C25" s="35" t="s">
        <v>61</v>
      </c>
      <c r="D25" s="35" t="s">
        <v>63</v>
      </c>
      <c r="E25" s="35" t="s">
        <v>68</v>
      </c>
      <c r="F25" s="36">
        <v>232020</v>
      </c>
      <c r="G25" s="38">
        <v>188683.44000244141</v>
      </c>
    </row>
    <row r="26" spans="1:7">
      <c r="A26" s="35" t="s">
        <v>97</v>
      </c>
      <c r="B26" s="35" t="s">
        <v>34</v>
      </c>
      <c r="C26" s="35" t="s">
        <v>61</v>
      </c>
      <c r="D26" s="35" t="s">
        <v>63</v>
      </c>
      <c r="E26" s="35" t="s">
        <v>65</v>
      </c>
      <c r="F26" s="36">
        <v>50000</v>
      </c>
      <c r="G26" s="38">
        <v>1550</v>
      </c>
    </row>
    <row r="27" spans="1:7" ht="15.75" thickBot="1">
      <c r="A27" s="35" t="s">
        <v>97</v>
      </c>
      <c r="B27" s="35" t="s">
        <v>34</v>
      </c>
      <c r="C27" s="35" t="s">
        <v>61</v>
      </c>
      <c r="D27" s="35" t="s">
        <v>63</v>
      </c>
      <c r="E27" s="35" t="s">
        <v>67</v>
      </c>
      <c r="F27" s="36">
        <v>148500</v>
      </c>
      <c r="G27" s="38">
        <v>22675</v>
      </c>
    </row>
    <row r="28" spans="1:7" ht="15.75" thickBot="1">
      <c r="A28" s="23" t="s">
        <v>97</v>
      </c>
      <c r="B28" s="25"/>
      <c r="C28" s="25"/>
      <c r="D28" s="25"/>
      <c r="E28" s="25"/>
      <c r="F28" s="25">
        <f>SUM(F25:F27)</f>
        <v>430520</v>
      </c>
      <c r="G28" s="24">
        <f>SUM(G25:G27)</f>
        <v>212908.44000244141</v>
      </c>
    </row>
    <row r="29" spans="1:7">
      <c r="A29" s="35" t="s">
        <v>106</v>
      </c>
      <c r="B29" s="35" t="s">
        <v>34</v>
      </c>
      <c r="C29" s="35" t="s">
        <v>61</v>
      </c>
      <c r="D29" s="35" t="s">
        <v>63</v>
      </c>
      <c r="E29" s="35" t="s">
        <v>68</v>
      </c>
      <c r="F29" s="36">
        <v>206280</v>
      </c>
      <c r="G29" s="38">
        <v>202140</v>
      </c>
    </row>
    <row r="30" spans="1:7">
      <c r="A30" s="35" t="s">
        <v>106</v>
      </c>
      <c r="B30" s="35" t="s">
        <v>34</v>
      </c>
      <c r="C30" s="35" t="s">
        <v>61</v>
      </c>
      <c r="D30" s="35" t="s">
        <v>63</v>
      </c>
      <c r="E30" s="35" t="s">
        <v>65</v>
      </c>
      <c r="F30" s="36">
        <v>100000</v>
      </c>
      <c r="G30" s="38">
        <v>3100</v>
      </c>
    </row>
    <row r="31" spans="1:7" ht="15.75" thickBot="1">
      <c r="A31" s="35" t="s">
        <v>106</v>
      </c>
      <c r="B31" s="35" t="s">
        <v>34</v>
      </c>
      <c r="C31" s="35" t="s">
        <v>61</v>
      </c>
      <c r="D31" s="35" t="s">
        <v>63</v>
      </c>
      <c r="E31" s="35" t="s">
        <v>110</v>
      </c>
      <c r="F31" s="36">
        <v>25000</v>
      </c>
      <c r="G31" s="38">
        <v>775</v>
      </c>
    </row>
    <row r="32" spans="1:7" ht="15.75" thickBot="1">
      <c r="A32" s="23" t="s">
        <v>106</v>
      </c>
      <c r="B32" s="25"/>
      <c r="C32" s="25"/>
      <c r="D32" s="25"/>
      <c r="E32" s="25"/>
      <c r="F32" s="25">
        <f>SUM(F29:F31)</f>
        <v>331280</v>
      </c>
      <c r="G32" s="24">
        <f>SUM(G29:G31)</f>
        <v>206015</v>
      </c>
    </row>
    <row r="33" spans="1:7">
      <c r="A33" s="35" t="s">
        <v>113</v>
      </c>
      <c r="B33" s="35" t="s">
        <v>34</v>
      </c>
      <c r="C33" s="35" t="s">
        <v>61</v>
      </c>
      <c r="D33" s="35" t="s">
        <v>63</v>
      </c>
      <c r="E33" s="35" t="s">
        <v>68</v>
      </c>
      <c r="F33" s="36">
        <v>106000</v>
      </c>
      <c r="G33" s="38">
        <v>152000</v>
      </c>
    </row>
    <row r="34" spans="1:7">
      <c r="A34" s="35" t="s">
        <v>113</v>
      </c>
      <c r="B34" s="35" t="s">
        <v>34</v>
      </c>
      <c r="C34" s="35" t="s">
        <v>61</v>
      </c>
      <c r="D34" s="35" t="s">
        <v>63</v>
      </c>
      <c r="E34" s="35" t="s">
        <v>68</v>
      </c>
      <c r="F34" s="36">
        <v>75925</v>
      </c>
      <c r="G34" s="38">
        <v>37962.5</v>
      </c>
    </row>
    <row r="35" spans="1:7">
      <c r="A35" s="35" t="s">
        <v>113</v>
      </c>
      <c r="B35" s="35" t="s">
        <v>34</v>
      </c>
      <c r="C35" s="35" t="s">
        <v>61</v>
      </c>
      <c r="D35" s="35" t="s">
        <v>60</v>
      </c>
      <c r="E35" s="35" t="s">
        <v>68</v>
      </c>
      <c r="F35" s="36">
        <v>53925</v>
      </c>
      <c r="G35" s="38">
        <v>26962.5</v>
      </c>
    </row>
    <row r="36" spans="1:7">
      <c r="A36" s="35" t="s">
        <v>113</v>
      </c>
      <c r="B36" s="35" t="s">
        <v>34</v>
      </c>
      <c r="C36" s="35" t="s">
        <v>61</v>
      </c>
      <c r="D36" s="35" t="s">
        <v>63</v>
      </c>
      <c r="E36" s="35" t="s">
        <v>65</v>
      </c>
      <c r="F36" s="36">
        <v>75000</v>
      </c>
      <c r="G36" s="38">
        <v>2325</v>
      </c>
    </row>
    <row r="37" spans="1:7">
      <c r="A37" s="35" t="s">
        <v>113</v>
      </c>
      <c r="B37" s="35" t="s">
        <v>34</v>
      </c>
      <c r="C37" s="35" t="s">
        <v>61</v>
      </c>
      <c r="D37" s="35" t="s">
        <v>60</v>
      </c>
      <c r="E37" s="35" t="s">
        <v>65</v>
      </c>
      <c r="F37" s="36">
        <v>75000</v>
      </c>
      <c r="G37" s="38">
        <v>2325</v>
      </c>
    </row>
    <row r="38" spans="1:7">
      <c r="A38" s="35" t="s">
        <v>113</v>
      </c>
      <c r="B38" s="35" t="s">
        <v>34</v>
      </c>
      <c r="C38" s="35" t="s">
        <v>61</v>
      </c>
      <c r="D38" s="35" t="s">
        <v>60</v>
      </c>
      <c r="E38" s="35" t="s">
        <v>67</v>
      </c>
      <c r="F38" s="36">
        <v>49895.6484375</v>
      </c>
      <c r="G38" s="38">
        <v>1850</v>
      </c>
    </row>
    <row r="39" spans="1:7">
      <c r="A39" s="35" t="s">
        <v>113</v>
      </c>
      <c r="B39" s="35" t="s">
        <v>34</v>
      </c>
      <c r="C39" s="35" t="s">
        <v>61</v>
      </c>
      <c r="D39" s="35" t="s">
        <v>60</v>
      </c>
      <c r="E39" s="35" t="s">
        <v>59</v>
      </c>
      <c r="F39" s="36">
        <v>591.760009765625</v>
      </c>
      <c r="G39" s="38">
        <v>100.80999755859375</v>
      </c>
    </row>
    <row r="40" spans="1:7" ht="15.75" thickBot="1">
      <c r="A40" s="35" t="s">
        <v>113</v>
      </c>
      <c r="B40" s="35" t="s">
        <v>34</v>
      </c>
      <c r="C40" s="35" t="s">
        <v>61</v>
      </c>
      <c r="D40" s="35" t="s">
        <v>63</v>
      </c>
      <c r="E40" s="35" t="s">
        <v>68</v>
      </c>
      <c r="F40" s="36">
        <v>223650</v>
      </c>
      <c r="G40" s="38">
        <v>207075</v>
      </c>
    </row>
    <row r="41" spans="1:7" ht="15.75" thickBot="1">
      <c r="A41" s="23" t="s">
        <v>113</v>
      </c>
      <c r="B41" s="25"/>
      <c r="C41" s="25"/>
      <c r="D41" s="25"/>
      <c r="E41" s="25"/>
      <c r="F41" s="25">
        <f>SUM(F33:F40)</f>
        <v>659987.40844726563</v>
      </c>
      <c r="G41" s="24">
        <f>SUM(G33:G40)</f>
        <v>430600.80999755859</v>
      </c>
    </row>
    <row r="42" spans="1:7">
      <c r="A42" s="35" t="s">
        <v>114</v>
      </c>
      <c r="B42" s="35" t="s">
        <v>34</v>
      </c>
      <c r="C42" s="35" t="s">
        <v>61</v>
      </c>
      <c r="D42" s="35" t="s">
        <v>63</v>
      </c>
      <c r="E42" s="35" t="s">
        <v>68</v>
      </c>
      <c r="F42" s="36">
        <v>56000</v>
      </c>
      <c r="G42" s="38">
        <v>76000</v>
      </c>
    </row>
    <row r="43" spans="1:7">
      <c r="A43" s="35" t="s">
        <v>114</v>
      </c>
      <c r="B43" s="35" t="s">
        <v>34</v>
      </c>
      <c r="C43" s="35" t="s">
        <v>61</v>
      </c>
      <c r="D43" s="35" t="s">
        <v>63</v>
      </c>
      <c r="E43" s="35" t="s">
        <v>68</v>
      </c>
      <c r="F43" s="36">
        <v>77755</v>
      </c>
      <c r="G43" s="38">
        <v>38877.5</v>
      </c>
    </row>
    <row r="44" spans="1:7">
      <c r="A44" s="35" t="s">
        <v>114</v>
      </c>
      <c r="B44" s="35" t="s">
        <v>34</v>
      </c>
      <c r="C44" s="35" t="s">
        <v>61</v>
      </c>
      <c r="D44" s="35" t="s">
        <v>63</v>
      </c>
      <c r="E44" s="35" t="s">
        <v>68</v>
      </c>
      <c r="F44" s="36">
        <v>75000</v>
      </c>
      <c r="G44" s="38">
        <v>93750</v>
      </c>
    </row>
    <row r="45" spans="1:7">
      <c r="A45" s="35" t="s">
        <v>114</v>
      </c>
      <c r="B45" s="35" t="s">
        <v>34</v>
      </c>
      <c r="C45" s="35" t="s">
        <v>61</v>
      </c>
      <c r="D45" s="35" t="s">
        <v>63</v>
      </c>
      <c r="E45" s="35" t="s">
        <v>68</v>
      </c>
      <c r="F45" s="36">
        <v>137749.47999572754</v>
      </c>
      <c r="G45" s="38">
        <v>167025</v>
      </c>
    </row>
    <row r="46" spans="1:7">
      <c r="A46" s="35" t="s">
        <v>114</v>
      </c>
      <c r="B46" s="35" t="s">
        <v>34</v>
      </c>
      <c r="C46" s="35" t="s">
        <v>61</v>
      </c>
      <c r="D46" s="35" t="s">
        <v>63</v>
      </c>
      <c r="E46" s="35" t="s">
        <v>62</v>
      </c>
      <c r="F46" s="36">
        <v>85270</v>
      </c>
      <c r="G46" s="38">
        <v>119098</v>
      </c>
    </row>
    <row r="47" spans="1:7">
      <c r="A47" s="35" t="s">
        <v>114</v>
      </c>
      <c r="B47" s="35" t="s">
        <v>34</v>
      </c>
      <c r="C47" s="35" t="s">
        <v>61</v>
      </c>
      <c r="D47" s="35" t="s">
        <v>63</v>
      </c>
      <c r="E47" s="35" t="s">
        <v>65</v>
      </c>
      <c r="F47" s="36">
        <v>150000</v>
      </c>
      <c r="G47" s="38">
        <v>4650</v>
      </c>
    </row>
    <row r="48" spans="1:7" ht="15.75" thickBot="1">
      <c r="A48" s="35" t="s">
        <v>114</v>
      </c>
      <c r="B48" s="35" t="s">
        <v>34</v>
      </c>
      <c r="C48" s="35" t="s">
        <v>61</v>
      </c>
      <c r="D48" s="35" t="s">
        <v>63</v>
      </c>
      <c r="E48" s="35" t="s">
        <v>68</v>
      </c>
      <c r="F48" s="36">
        <v>52889.390625</v>
      </c>
      <c r="G48" s="38">
        <v>76000</v>
      </c>
    </row>
    <row r="49" spans="1:7" ht="15.75" thickBot="1">
      <c r="A49" s="23" t="s">
        <v>114</v>
      </c>
      <c r="B49" s="25"/>
      <c r="C49" s="25"/>
      <c r="D49" s="25"/>
      <c r="E49" s="25"/>
      <c r="F49" s="25">
        <f>SUM(F42:F48)</f>
        <v>634663.87062072754</v>
      </c>
      <c r="G49" s="24">
        <f>SUM(G42:G48)</f>
        <v>575400.5</v>
      </c>
    </row>
    <row r="50" spans="1:7">
      <c r="A50" s="35" t="s">
        <v>136</v>
      </c>
      <c r="B50" s="35" t="s">
        <v>34</v>
      </c>
      <c r="C50" s="35" t="s">
        <v>61</v>
      </c>
      <c r="D50" s="35" t="s">
        <v>63</v>
      </c>
      <c r="E50" s="35" t="s">
        <v>68</v>
      </c>
      <c r="F50" s="36">
        <v>135110</v>
      </c>
      <c r="G50" s="38">
        <v>67555</v>
      </c>
    </row>
    <row r="51" spans="1:7">
      <c r="A51" s="35" t="s">
        <v>136</v>
      </c>
      <c r="B51" s="35" t="s">
        <v>34</v>
      </c>
      <c r="C51" s="35" t="s">
        <v>61</v>
      </c>
      <c r="D51" s="35" t="s">
        <v>63</v>
      </c>
      <c r="E51" s="35" t="s">
        <v>68</v>
      </c>
      <c r="F51" s="36">
        <v>146000</v>
      </c>
      <c r="G51" s="38">
        <v>120600</v>
      </c>
    </row>
    <row r="52" spans="1:7">
      <c r="A52" s="35" t="s">
        <v>136</v>
      </c>
      <c r="B52" s="35" t="s">
        <v>34</v>
      </c>
      <c r="C52" s="35" t="s">
        <v>61</v>
      </c>
      <c r="D52" s="35" t="s">
        <v>63</v>
      </c>
      <c r="E52" s="35" t="s">
        <v>62</v>
      </c>
      <c r="F52" s="36">
        <v>83170</v>
      </c>
      <c r="G52" s="38">
        <v>116438</v>
      </c>
    </row>
    <row r="53" spans="1:7">
      <c r="A53" s="35" t="s">
        <v>136</v>
      </c>
      <c r="B53" s="35" t="s">
        <v>34</v>
      </c>
      <c r="C53" s="35" t="s">
        <v>61</v>
      </c>
      <c r="D53" s="35" t="s">
        <v>63</v>
      </c>
      <c r="E53" s="35" t="s">
        <v>68</v>
      </c>
      <c r="F53" s="36">
        <v>59110</v>
      </c>
      <c r="G53" s="38">
        <v>86891.703125</v>
      </c>
    </row>
    <row r="54" spans="1:7" ht="15.75" thickBot="1">
      <c r="A54" s="35" t="s">
        <v>136</v>
      </c>
      <c r="B54" s="35" t="s">
        <v>34</v>
      </c>
      <c r="C54" s="35" t="s">
        <v>61</v>
      </c>
      <c r="D54" s="35" t="s">
        <v>63</v>
      </c>
      <c r="E54" s="35" t="s">
        <v>68</v>
      </c>
      <c r="F54" s="36">
        <v>159000</v>
      </c>
      <c r="G54" s="38">
        <v>228000</v>
      </c>
    </row>
    <row r="55" spans="1:7" ht="15.75" thickBot="1">
      <c r="A55" s="23" t="s">
        <v>136</v>
      </c>
      <c r="B55" s="25"/>
      <c r="C55" s="25"/>
      <c r="D55" s="25"/>
      <c r="E55" s="25"/>
      <c r="F55" s="25">
        <f>SUM(F50:F54)</f>
        <v>582390</v>
      </c>
      <c r="G55" s="24">
        <f>SUM(G50:G54)</f>
        <v>619484.703125</v>
      </c>
    </row>
    <row r="56" spans="1:7">
      <c r="A56" s="35" t="s">
        <v>138</v>
      </c>
      <c r="B56" s="35" t="s">
        <v>34</v>
      </c>
      <c r="C56" s="35" t="s">
        <v>61</v>
      </c>
      <c r="D56" s="35" t="s">
        <v>63</v>
      </c>
      <c r="E56" s="35" t="s">
        <v>68</v>
      </c>
      <c r="F56" s="36">
        <v>135395.51953125</v>
      </c>
      <c r="G56" s="38">
        <v>67755</v>
      </c>
    </row>
    <row r="57" spans="1:7">
      <c r="A57" s="35" t="s">
        <v>138</v>
      </c>
      <c r="B57" s="35" t="s">
        <v>34</v>
      </c>
      <c r="C57" s="35" t="s">
        <v>61</v>
      </c>
      <c r="D57" s="35" t="s">
        <v>63</v>
      </c>
      <c r="E57" s="35" t="s">
        <v>62</v>
      </c>
      <c r="F57" s="36">
        <v>51160</v>
      </c>
      <c r="G57" s="38">
        <v>1567</v>
      </c>
    </row>
    <row r="58" spans="1:7">
      <c r="A58" s="35" t="s">
        <v>138</v>
      </c>
      <c r="B58" s="35" t="s">
        <v>34</v>
      </c>
      <c r="C58" s="35" t="s">
        <v>61</v>
      </c>
      <c r="D58" s="35" t="s">
        <v>63</v>
      </c>
      <c r="E58" s="35" t="s">
        <v>68</v>
      </c>
      <c r="F58" s="36">
        <v>24620</v>
      </c>
      <c r="G58" s="38">
        <v>763.219970703125</v>
      </c>
    </row>
    <row r="59" spans="1:7" ht="15.75" thickBot="1">
      <c r="A59" s="35" t="s">
        <v>138</v>
      </c>
      <c r="B59" s="35" t="s">
        <v>34</v>
      </c>
      <c r="C59" s="35" t="s">
        <v>61</v>
      </c>
      <c r="D59" s="35" t="s">
        <v>63</v>
      </c>
      <c r="E59" s="35" t="s">
        <v>68</v>
      </c>
      <c r="F59" s="36">
        <v>126500</v>
      </c>
      <c r="G59" s="38">
        <v>149500</v>
      </c>
    </row>
    <row r="60" spans="1:7" ht="15.75" thickBot="1">
      <c r="A60" s="23" t="s">
        <v>138</v>
      </c>
      <c r="B60" s="25"/>
      <c r="C60" s="25"/>
      <c r="D60" s="25"/>
      <c r="E60" s="25"/>
      <c r="F60" s="25">
        <f>SUM(F56:F59)</f>
        <v>337675.51953125</v>
      </c>
      <c r="G60" s="24">
        <f>SUM(G56:G59)</f>
        <v>219585.21997070312</v>
      </c>
    </row>
    <row r="61" spans="1:7">
      <c r="A61" s="35" t="s">
        <v>143</v>
      </c>
      <c r="B61" s="35" t="s">
        <v>34</v>
      </c>
      <c r="C61" s="35" t="s">
        <v>61</v>
      </c>
      <c r="D61" s="35" t="s">
        <v>63</v>
      </c>
      <c r="E61" s="35" t="s">
        <v>68</v>
      </c>
      <c r="F61" s="36">
        <v>49000</v>
      </c>
      <c r="G61" s="38">
        <v>49000</v>
      </c>
    </row>
    <row r="62" spans="1:7">
      <c r="A62" s="35" t="s">
        <v>143</v>
      </c>
      <c r="B62" s="35" t="s">
        <v>34</v>
      </c>
      <c r="C62" s="35" t="s">
        <v>61</v>
      </c>
      <c r="D62" s="35" t="s">
        <v>63</v>
      </c>
      <c r="E62" s="35" t="s">
        <v>68</v>
      </c>
      <c r="F62" s="36">
        <v>24155</v>
      </c>
      <c r="G62" s="38">
        <v>12077.5</v>
      </c>
    </row>
    <row r="63" spans="1:7" ht="15.75" thickBot="1">
      <c r="A63" s="35" t="s">
        <v>143</v>
      </c>
      <c r="B63" s="35" t="s">
        <v>34</v>
      </c>
      <c r="C63" s="35" t="s">
        <v>61</v>
      </c>
      <c r="D63" s="35" t="s">
        <v>63</v>
      </c>
      <c r="E63" s="35" t="s">
        <v>68</v>
      </c>
      <c r="F63" s="36">
        <v>200000</v>
      </c>
      <c r="G63" s="38">
        <v>192500</v>
      </c>
    </row>
    <row r="64" spans="1:7" ht="15.75" thickBot="1">
      <c r="A64" s="23" t="s">
        <v>143</v>
      </c>
      <c r="B64" s="25"/>
      <c r="C64" s="25"/>
      <c r="D64" s="25"/>
      <c r="E64" s="25"/>
      <c r="F64" s="25">
        <f>SUM(F61:F63)</f>
        <v>273155</v>
      </c>
      <c r="G64" s="24">
        <f>SUM(G61:G63)</f>
        <v>253577.5</v>
      </c>
    </row>
    <row r="65" spans="1:7">
      <c r="A65" s="35" t="s">
        <v>145</v>
      </c>
      <c r="B65" s="35" t="s">
        <v>34</v>
      </c>
      <c r="C65" s="35" t="s">
        <v>61</v>
      </c>
      <c r="D65" s="35" t="s">
        <v>63</v>
      </c>
      <c r="E65" s="35" t="s">
        <v>68</v>
      </c>
      <c r="F65" s="36">
        <v>129280</v>
      </c>
      <c r="G65" s="38">
        <v>64640</v>
      </c>
    </row>
    <row r="66" spans="1:7">
      <c r="A66" s="35" t="s">
        <v>145</v>
      </c>
      <c r="B66" s="35" t="s">
        <v>34</v>
      </c>
      <c r="C66" s="35" t="s">
        <v>61</v>
      </c>
      <c r="D66" s="35" t="s">
        <v>60</v>
      </c>
      <c r="E66" s="35" t="s">
        <v>67</v>
      </c>
      <c r="F66" s="36">
        <v>592.79998779296875</v>
      </c>
      <c r="G66" s="38">
        <v>13443.929595947266</v>
      </c>
    </row>
    <row r="67" spans="1:7">
      <c r="A67" s="35" t="s">
        <v>145</v>
      </c>
      <c r="B67" s="35" t="s">
        <v>34</v>
      </c>
      <c r="C67" s="35" t="s">
        <v>61</v>
      </c>
      <c r="D67" s="35" t="s">
        <v>60</v>
      </c>
      <c r="E67" s="35" t="s">
        <v>65</v>
      </c>
      <c r="F67" s="36">
        <v>234.50999450683594</v>
      </c>
      <c r="G67" s="38">
        <v>6182.080078125</v>
      </c>
    </row>
    <row r="68" spans="1:7">
      <c r="A68" s="35" t="s">
        <v>145</v>
      </c>
      <c r="B68" s="35" t="s">
        <v>34</v>
      </c>
      <c r="C68" s="35" t="s">
        <v>61</v>
      </c>
      <c r="D68" s="35" t="s">
        <v>63</v>
      </c>
      <c r="E68" s="35" t="s">
        <v>67</v>
      </c>
      <c r="F68" s="36">
        <v>101956</v>
      </c>
      <c r="G68" s="38">
        <v>88816.87890625</v>
      </c>
    </row>
    <row r="69" spans="1:7">
      <c r="A69" s="35" t="s">
        <v>145</v>
      </c>
      <c r="B69" s="35" t="s">
        <v>34</v>
      </c>
      <c r="C69" s="35" t="s">
        <v>61</v>
      </c>
      <c r="D69" s="35" t="s">
        <v>63</v>
      </c>
      <c r="E69" s="35" t="s">
        <v>68</v>
      </c>
      <c r="F69" s="36">
        <v>137230</v>
      </c>
      <c r="G69" s="38">
        <v>486537.5</v>
      </c>
    </row>
    <row r="70" spans="1:7">
      <c r="A70" s="35" t="s">
        <v>145</v>
      </c>
      <c r="B70" s="35" t="s">
        <v>34</v>
      </c>
      <c r="C70" s="35" t="s">
        <v>61</v>
      </c>
      <c r="D70" s="35" t="s">
        <v>63</v>
      </c>
      <c r="E70" s="35" t="s">
        <v>151</v>
      </c>
      <c r="F70" s="36">
        <v>25000</v>
      </c>
      <c r="G70" s="38">
        <v>775</v>
      </c>
    </row>
    <row r="71" spans="1:7">
      <c r="A71" s="35" t="s">
        <v>145</v>
      </c>
      <c r="B71" s="35" t="s">
        <v>34</v>
      </c>
      <c r="C71" s="35" t="s">
        <v>61</v>
      </c>
      <c r="D71" s="35" t="s">
        <v>63</v>
      </c>
      <c r="E71" s="35" t="s">
        <v>68</v>
      </c>
      <c r="F71" s="36">
        <v>125000</v>
      </c>
      <c r="G71" s="38">
        <v>122500</v>
      </c>
    </row>
    <row r="72" spans="1:7">
      <c r="A72" s="35" t="s">
        <v>145</v>
      </c>
      <c r="B72" s="35" t="s">
        <v>34</v>
      </c>
      <c r="C72" s="35" t="s">
        <v>61</v>
      </c>
      <c r="D72" s="35" t="s">
        <v>63</v>
      </c>
      <c r="E72" s="35" t="s">
        <v>68</v>
      </c>
      <c r="F72" s="36">
        <v>25000</v>
      </c>
      <c r="G72" s="38">
        <v>24500</v>
      </c>
    </row>
    <row r="73" spans="1:7" ht="15.75" thickBot="1">
      <c r="A73" s="35" t="s">
        <v>145</v>
      </c>
      <c r="B73" s="35" t="s">
        <v>34</v>
      </c>
      <c r="C73" s="35" t="s">
        <v>61</v>
      </c>
      <c r="D73" s="35" t="s">
        <v>63</v>
      </c>
      <c r="E73" s="35" t="s">
        <v>68</v>
      </c>
      <c r="F73" s="36">
        <v>73000</v>
      </c>
      <c r="G73" s="38">
        <v>77800</v>
      </c>
    </row>
    <row r="74" spans="1:7" ht="15.75" thickBot="1">
      <c r="A74" s="23" t="s">
        <v>145</v>
      </c>
      <c r="B74" s="25"/>
      <c r="C74" s="25"/>
      <c r="D74" s="25"/>
      <c r="E74" s="25"/>
      <c r="F74" s="25">
        <f>SUM(F65:F73)</f>
        <v>617293.3099822998</v>
      </c>
      <c r="G74" s="24">
        <f>SUM(G65:G73)</f>
        <v>885195.38858032227</v>
      </c>
    </row>
    <row r="75" spans="1:7">
      <c r="A75" s="35" t="s">
        <v>154</v>
      </c>
      <c r="B75" s="35" t="s">
        <v>34</v>
      </c>
      <c r="C75" s="35" t="s">
        <v>61</v>
      </c>
      <c r="D75" s="35" t="s">
        <v>63</v>
      </c>
      <c r="E75" s="35" t="s">
        <v>68</v>
      </c>
      <c r="F75" s="36">
        <v>24500</v>
      </c>
      <c r="G75" s="38">
        <v>24500</v>
      </c>
    </row>
    <row r="76" spans="1:7">
      <c r="A76" s="35" t="s">
        <v>154</v>
      </c>
      <c r="B76" s="35" t="s">
        <v>34</v>
      </c>
      <c r="C76" s="35" t="s">
        <v>61</v>
      </c>
      <c r="D76" s="35" t="s">
        <v>63</v>
      </c>
      <c r="E76" s="35" t="s">
        <v>68</v>
      </c>
      <c r="F76" s="36">
        <v>24340</v>
      </c>
      <c r="G76" s="38">
        <v>12170</v>
      </c>
    </row>
    <row r="77" spans="1:7" ht="15.75" thickBot="1">
      <c r="A77" s="35" t="s">
        <v>154</v>
      </c>
      <c r="B77" s="35" t="s">
        <v>34</v>
      </c>
      <c r="C77" s="35" t="s">
        <v>61</v>
      </c>
      <c r="D77" s="35" t="s">
        <v>63</v>
      </c>
      <c r="E77" s="35" t="s">
        <v>147</v>
      </c>
      <c r="F77" s="36">
        <v>76611</v>
      </c>
      <c r="G77" s="38">
        <v>77378.580078125</v>
      </c>
    </row>
    <row r="78" spans="1:7" ht="15.75" thickBot="1">
      <c r="A78" s="23" t="s">
        <v>154</v>
      </c>
      <c r="B78" s="25"/>
      <c r="C78" s="25"/>
      <c r="D78" s="25"/>
      <c r="E78" s="25"/>
      <c r="F78" s="25">
        <f>SUM(F75:F77)</f>
        <v>125451</v>
      </c>
      <c r="G78" s="24">
        <f>SUM(G75:G77)</f>
        <v>114048.580078125</v>
      </c>
    </row>
    <row r="79" spans="1:7">
      <c r="A79" s="35" t="s">
        <v>160</v>
      </c>
      <c r="B79" s="35" t="s">
        <v>34</v>
      </c>
      <c r="C79" s="35" t="s">
        <v>61</v>
      </c>
      <c r="D79" s="35" t="s">
        <v>63</v>
      </c>
      <c r="E79" s="35" t="s">
        <v>62</v>
      </c>
      <c r="F79" s="36">
        <v>50380</v>
      </c>
      <c r="G79" s="38">
        <v>45312</v>
      </c>
    </row>
    <row r="80" spans="1:7">
      <c r="A80" s="35" t="s">
        <v>160</v>
      </c>
      <c r="B80" s="35" t="s">
        <v>34</v>
      </c>
      <c r="C80" s="35" t="s">
        <v>61</v>
      </c>
      <c r="D80" s="35" t="s">
        <v>63</v>
      </c>
      <c r="E80" s="35" t="s">
        <v>68</v>
      </c>
      <c r="F80" s="36">
        <v>24500</v>
      </c>
      <c r="G80" s="38">
        <v>24500</v>
      </c>
    </row>
    <row r="81" spans="1:7">
      <c r="A81" s="35" t="s">
        <v>160</v>
      </c>
      <c r="B81" s="35" t="s">
        <v>34</v>
      </c>
      <c r="C81" s="35" t="s">
        <v>61</v>
      </c>
      <c r="D81" s="35" t="s">
        <v>63</v>
      </c>
      <c r="E81" s="35" t="s">
        <v>68</v>
      </c>
      <c r="F81" s="36">
        <v>125000</v>
      </c>
      <c r="G81" s="38">
        <v>123500</v>
      </c>
    </row>
    <row r="82" spans="1:7">
      <c r="A82" s="35" t="s">
        <v>160</v>
      </c>
      <c r="B82" s="35" t="s">
        <v>34</v>
      </c>
      <c r="C82" s="35" t="s">
        <v>61</v>
      </c>
      <c r="D82" s="35" t="s">
        <v>63</v>
      </c>
      <c r="E82" s="35" t="s">
        <v>68</v>
      </c>
      <c r="F82" s="36">
        <v>24500</v>
      </c>
      <c r="G82" s="38">
        <v>24500</v>
      </c>
    </row>
    <row r="83" spans="1:7">
      <c r="A83" s="35" t="s">
        <v>160</v>
      </c>
      <c r="B83" s="35" t="s">
        <v>34</v>
      </c>
      <c r="C83" s="35" t="s">
        <v>61</v>
      </c>
      <c r="D83" s="35" t="s">
        <v>63</v>
      </c>
      <c r="E83" s="35" t="s">
        <v>62</v>
      </c>
      <c r="F83" s="36">
        <v>138605</v>
      </c>
      <c r="G83" s="38">
        <v>172108.5</v>
      </c>
    </row>
    <row r="84" spans="1:7">
      <c r="A84" s="35" t="s">
        <v>160</v>
      </c>
      <c r="B84" s="35" t="s">
        <v>34</v>
      </c>
      <c r="C84" s="35" t="s">
        <v>61</v>
      </c>
      <c r="D84" s="35" t="s">
        <v>60</v>
      </c>
      <c r="E84" s="35" t="s">
        <v>67</v>
      </c>
      <c r="F84" s="36">
        <v>20</v>
      </c>
      <c r="G84" s="38">
        <v>446.66000366210937</v>
      </c>
    </row>
    <row r="85" spans="1:7">
      <c r="A85" s="35" t="s">
        <v>160</v>
      </c>
      <c r="B85" s="35" t="s">
        <v>34</v>
      </c>
      <c r="C85" s="35" t="s">
        <v>61</v>
      </c>
      <c r="D85" s="35" t="s">
        <v>63</v>
      </c>
      <c r="E85" s="35" t="s">
        <v>162</v>
      </c>
      <c r="F85" s="36">
        <v>25000</v>
      </c>
      <c r="G85" s="38">
        <v>775</v>
      </c>
    </row>
    <row r="86" spans="1:7" ht="15.75" thickBot="1">
      <c r="A86" s="35" t="s">
        <v>160</v>
      </c>
      <c r="B86" s="35" t="s">
        <v>34</v>
      </c>
      <c r="C86" s="35" t="s">
        <v>61</v>
      </c>
      <c r="D86" s="35" t="s">
        <v>63</v>
      </c>
      <c r="E86" s="35" t="s">
        <v>68</v>
      </c>
      <c r="F86" s="36">
        <v>27280</v>
      </c>
      <c r="G86" s="38">
        <v>13540</v>
      </c>
    </row>
    <row r="87" spans="1:7" ht="15.75" thickBot="1">
      <c r="A87" s="23" t="s">
        <v>160</v>
      </c>
      <c r="B87" s="25"/>
      <c r="C87" s="25"/>
      <c r="D87" s="25"/>
      <c r="E87" s="25"/>
      <c r="F87" s="25">
        <f>SUM(F79:F86)</f>
        <v>415285</v>
      </c>
      <c r="G87" s="24">
        <f>SUM(G79:G86)</f>
        <v>404682.16000366211</v>
      </c>
    </row>
    <row r="88" spans="1:7" ht="16.5" thickBot="1">
      <c r="A88" s="26" t="s">
        <v>0</v>
      </c>
      <c r="B88" s="26"/>
      <c r="C88" s="26"/>
      <c r="D88" s="26"/>
      <c r="E88" s="26"/>
      <c r="F88" s="26">
        <f>SUM(F87,F78,F74,F64,F60,F55,F49,F41,F32,F28,F24,F20)</f>
        <v>5189314.80859375</v>
      </c>
      <c r="G88" s="27">
        <f>SUM(G87,G78,G74,G64,G60,G55,G49,G41,G32,G28,G24,G20)</f>
        <v>4606615.0947875977</v>
      </c>
    </row>
  </sheetData>
  <sortState ref="A12:H75">
    <sortCondition ref="D12:D75"/>
  </sortState>
  <mergeCells count="5">
    <mergeCell ref="A6:G6"/>
    <mergeCell ref="A7:G7"/>
    <mergeCell ref="A8:G8"/>
    <mergeCell ref="A9:G9"/>
    <mergeCell ref="A10:G10"/>
  </mergeCells>
  <printOptions horizontalCentered="1"/>
  <pageMargins left="0.39370078740157483" right="0.47244094488188981" top="0.74803149606299213" bottom="0.74803149606299213" header="0.31496062992125984" footer="0.31496062992125984"/>
  <pageSetup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0"/>
  <sheetViews>
    <sheetView topLeftCell="A67" workbookViewId="0">
      <selection activeCell="H78" sqref="H78"/>
    </sheetView>
  </sheetViews>
  <sheetFormatPr baseColWidth="10" defaultColWidth="24.5703125" defaultRowHeight="15"/>
  <cols>
    <col min="1" max="2" width="11.42578125" bestFit="1" customWidth="1"/>
    <col min="3" max="3" width="12" bestFit="1" customWidth="1"/>
    <col min="4" max="4" width="18.7109375" bestFit="1" customWidth="1"/>
    <col min="5" max="5" width="10.42578125" bestFit="1" customWidth="1"/>
    <col min="6" max="6" width="11.5703125" style="6" bestFit="1" customWidth="1"/>
    <col min="7" max="7" width="14.42578125" style="1" bestFit="1" customWidth="1"/>
  </cols>
  <sheetData>
    <row r="1" spans="1:7">
      <c r="A1" s="11"/>
    </row>
    <row r="6" spans="1:7">
      <c r="A6" s="61" t="s">
        <v>14</v>
      </c>
      <c r="B6" s="61"/>
      <c r="C6" s="61"/>
      <c r="D6" s="61"/>
      <c r="E6" s="61"/>
      <c r="F6" s="61"/>
      <c r="G6" s="61"/>
    </row>
    <row r="7" spans="1:7" ht="23.25">
      <c r="A7" s="62" t="s">
        <v>15</v>
      </c>
      <c r="B7" s="62"/>
      <c r="C7" s="62"/>
      <c r="D7" s="62"/>
      <c r="E7" s="62"/>
      <c r="F7" s="62"/>
      <c r="G7" s="62"/>
    </row>
    <row r="8" spans="1:7" ht="22.5">
      <c r="A8" s="63" t="s">
        <v>16</v>
      </c>
      <c r="B8" s="63"/>
      <c r="C8" s="63"/>
      <c r="D8" s="63"/>
      <c r="E8" s="63"/>
      <c r="F8" s="63"/>
      <c r="G8" s="63"/>
    </row>
    <row r="9" spans="1:7" ht="20.25" thickBot="1">
      <c r="A9" s="68" t="s">
        <v>32</v>
      </c>
      <c r="B9" s="68"/>
      <c r="C9" s="68"/>
      <c r="D9" s="68"/>
      <c r="E9" s="68"/>
      <c r="F9" s="68"/>
      <c r="G9" s="68"/>
    </row>
    <row r="10" spans="1:7" ht="15.75" thickBot="1">
      <c r="A10" s="65" t="s">
        <v>27</v>
      </c>
      <c r="B10" s="66"/>
      <c r="C10" s="66"/>
      <c r="D10" s="66"/>
      <c r="E10" s="66"/>
      <c r="F10" s="66"/>
      <c r="G10" s="69"/>
    </row>
    <row r="11" spans="1:7" ht="15.75" thickBot="1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>
      <c r="A12" s="35" t="s">
        <v>33</v>
      </c>
      <c r="B12" s="35" t="s">
        <v>70</v>
      </c>
      <c r="C12" s="35" t="s">
        <v>3</v>
      </c>
      <c r="D12" s="35" t="s">
        <v>73</v>
      </c>
      <c r="E12" s="35" t="s">
        <v>42</v>
      </c>
      <c r="F12" s="36">
        <v>11725.83984375</v>
      </c>
      <c r="G12" s="38">
        <v>24310.4599609375</v>
      </c>
    </row>
    <row r="13" spans="1:7">
      <c r="A13" s="35" t="s">
        <v>33</v>
      </c>
      <c r="B13" s="35" t="s">
        <v>2</v>
      </c>
      <c r="C13" s="35" t="s">
        <v>3</v>
      </c>
      <c r="D13" s="35" t="s">
        <v>72</v>
      </c>
      <c r="E13" s="35" t="s">
        <v>71</v>
      </c>
      <c r="F13" s="36">
        <v>6953.10009765625</v>
      </c>
      <c r="G13" s="38">
        <v>18674.140625</v>
      </c>
    </row>
    <row r="14" spans="1:7">
      <c r="A14" s="35" t="s">
        <v>33</v>
      </c>
      <c r="B14" s="35" t="s">
        <v>70</v>
      </c>
      <c r="C14" s="35" t="s">
        <v>3</v>
      </c>
      <c r="D14" s="35" t="s">
        <v>69</v>
      </c>
      <c r="E14" s="35" t="s">
        <v>42</v>
      </c>
      <c r="F14" s="36">
        <v>273047.140625</v>
      </c>
      <c r="G14" s="38">
        <v>426928</v>
      </c>
    </row>
    <row r="15" spans="1:7" ht="15.75" thickBot="1">
      <c r="A15" s="20" t="s">
        <v>33</v>
      </c>
      <c r="B15" s="22"/>
      <c r="C15" s="22"/>
      <c r="D15" s="22"/>
      <c r="E15" s="22"/>
      <c r="F15" s="22">
        <f>SUM(F12:F14)</f>
        <v>291726.08056640625</v>
      </c>
      <c r="G15" s="21">
        <f>SUM(G12:G14)</f>
        <v>469912.6005859375</v>
      </c>
    </row>
    <row r="16" spans="1:7">
      <c r="A16" s="35" t="s">
        <v>83</v>
      </c>
      <c r="B16" s="35" t="s">
        <v>2</v>
      </c>
      <c r="C16" s="35" t="s">
        <v>3</v>
      </c>
      <c r="D16" s="35" t="s">
        <v>72</v>
      </c>
      <c r="E16" s="35" t="s">
        <v>71</v>
      </c>
      <c r="F16" s="36">
        <v>17480.33984375</v>
      </c>
      <c r="G16" s="38">
        <v>21159.44921875</v>
      </c>
    </row>
    <row r="17" spans="1:7" ht="15.75" thickBot="1">
      <c r="A17" s="20" t="s">
        <v>83</v>
      </c>
      <c r="B17" s="22"/>
      <c r="C17" s="22"/>
      <c r="D17" s="22"/>
      <c r="E17" s="22"/>
      <c r="F17" s="22">
        <f>SUM(F16)</f>
        <v>17480.33984375</v>
      </c>
      <c r="G17" s="21">
        <f>SUM(G16)</f>
        <v>21159.44921875</v>
      </c>
    </row>
    <row r="18" spans="1:7">
      <c r="A18" s="35" t="s">
        <v>97</v>
      </c>
      <c r="B18" s="35" t="s">
        <v>70</v>
      </c>
      <c r="C18" s="35" t="s">
        <v>3</v>
      </c>
      <c r="D18" s="35" t="s">
        <v>73</v>
      </c>
      <c r="E18" s="35" t="s">
        <v>42</v>
      </c>
      <c r="F18" s="36">
        <v>3530.530029296875</v>
      </c>
      <c r="G18" s="38">
        <v>6641.33984375</v>
      </c>
    </row>
    <row r="19" spans="1:7">
      <c r="A19" s="35" t="s">
        <v>97</v>
      </c>
      <c r="B19" s="35" t="s">
        <v>70</v>
      </c>
      <c r="C19" s="35" t="s">
        <v>3</v>
      </c>
      <c r="D19" s="35" t="s">
        <v>69</v>
      </c>
      <c r="E19" s="35" t="s">
        <v>42</v>
      </c>
      <c r="F19" s="36">
        <v>149617.5478515625</v>
      </c>
      <c r="G19" s="38">
        <v>261352</v>
      </c>
    </row>
    <row r="20" spans="1:7">
      <c r="A20" s="35" t="s">
        <v>97</v>
      </c>
      <c r="B20" s="35" t="s">
        <v>70</v>
      </c>
      <c r="C20" s="35" t="s">
        <v>3</v>
      </c>
      <c r="D20" s="35" t="s">
        <v>77</v>
      </c>
      <c r="E20" s="35" t="s">
        <v>71</v>
      </c>
      <c r="F20" s="36">
        <v>5801.06982421875</v>
      </c>
      <c r="G20" s="38">
        <v>15648.330078125</v>
      </c>
    </row>
    <row r="21" spans="1:7">
      <c r="A21" s="35" t="s">
        <v>97</v>
      </c>
      <c r="B21" s="35" t="s">
        <v>70</v>
      </c>
      <c r="C21" s="35" t="s">
        <v>3</v>
      </c>
      <c r="D21" s="35" t="s">
        <v>77</v>
      </c>
      <c r="E21" s="35" t="s">
        <v>42</v>
      </c>
      <c r="F21" s="36">
        <v>68386.619140625</v>
      </c>
      <c r="G21" s="38">
        <v>78412.80078125</v>
      </c>
    </row>
    <row r="22" spans="1:7">
      <c r="A22" s="35" t="s">
        <v>97</v>
      </c>
      <c r="B22" s="35" t="s">
        <v>34</v>
      </c>
      <c r="C22" s="35" t="s">
        <v>3</v>
      </c>
      <c r="D22" s="35" t="s">
        <v>77</v>
      </c>
      <c r="E22" s="35" t="s">
        <v>42</v>
      </c>
      <c r="F22" s="36">
        <v>168877.640625</v>
      </c>
      <c r="G22" s="38">
        <v>189633.6015625</v>
      </c>
    </row>
    <row r="23" spans="1:7" ht="15.75" thickBot="1">
      <c r="A23" s="20" t="s">
        <v>97</v>
      </c>
      <c r="B23" s="22"/>
      <c r="C23" s="22"/>
      <c r="D23" s="22"/>
      <c r="E23" s="22"/>
      <c r="F23" s="22">
        <f>SUM(F18:F22)</f>
        <v>396213.40747070313</v>
      </c>
      <c r="G23" s="21">
        <f>SUM(G18:G22)</f>
        <v>551688.072265625</v>
      </c>
    </row>
    <row r="24" spans="1:7">
      <c r="A24" s="35" t="s">
        <v>106</v>
      </c>
      <c r="B24" s="35" t="s">
        <v>34</v>
      </c>
      <c r="C24" s="35" t="s">
        <v>3</v>
      </c>
      <c r="D24" s="35" t="s">
        <v>77</v>
      </c>
      <c r="E24" s="35" t="s">
        <v>71</v>
      </c>
      <c r="F24" s="36">
        <v>4704.52001953125</v>
      </c>
      <c r="G24" s="38">
        <v>12238.48046875</v>
      </c>
    </row>
    <row r="25" spans="1:7">
      <c r="A25" s="35" t="s">
        <v>106</v>
      </c>
      <c r="B25" s="35" t="s">
        <v>70</v>
      </c>
      <c r="C25" s="35" t="s">
        <v>3</v>
      </c>
      <c r="D25" s="35" t="s">
        <v>77</v>
      </c>
      <c r="E25" s="35" t="s">
        <v>42</v>
      </c>
      <c r="F25" s="36">
        <v>232468.013671875</v>
      </c>
      <c r="G25" s="38">
        <v>264433.60546875</v>
      </c>
    </row>
    <row r="26" spans="1:7">
      <c r="A26" s="35" t="s">
        <v>106</v>
      </c>
      <c r="B26" s="35" t="s">
        <v>70</v>
      </c>
      <c r="C26" s="35" t="s">
        <v>3</v>
      </c>
      <c r="D26" s="35" t="s">
        <v>73</v>
      </c>
      <c r="E26" s="35" t="s">
        <v>42</v>
      </c>
      <c r="F26" s="36">
        <v>10918.260177612305</v>
      </c>
      <c r="G26" s="38">
        <v>19756.9599609375</v>
      </c>
    </row>
    <row r="27" spans="1:7" ht="15.75" thickBot="1">
      <c r="A27" s="35" t="s">
        <v>106</v>
      </c>
      <c r="B27" s="35" t="s">
        <v>70</v>
      </c>
      <c r="C27" s="35" t="s">
        <v>3</v>
      </c>
      <c r="D27" s="35" t="s">
        <v>69</v>
      </c>
      <c r="E27" s="35" t="s">
        <v>42</v>
      </c>
      <c r="F27" s="36">
        <v>309702.05078125</v>
      </c>
      <c r="G27" s="38">
        <v>476428.80078125</v>
      </c>
    </row>
    <row r="28" spans="1:7" ht="15.75" thickBot="1">
      <c r="A28" s="23" t="s">
        <v>106</v>
      </c>
      <c r="B28" s="25"/>
      <c r="C28" s="25"/>
      <c r="D28" s="25"/>
      <c r="E28" s="25"/>
      <c r="F28" s="25">
        <f>SUM(F24:F27)</f>
        <v>557792.84465026855</v>
      </c>
      <c r="G28" s="24">
        <f>SUM(G24:G27)</f>
        <v>772857.8466796875</v>
      </c>
    </row>
    <row r="29" spans="1:7">
      <c r="A29" s="35" t="s">
        <v>113</v>
      </c>
      <c r="B29" s="35" t="s">
        <v>34</v>
      </c>
      <c r="C29" s="35" t="s">
        <v>3</v>
      </c>
      <c r="D29" s="35" t="s">
        <v>73</v>
      </c>
      <c r="E29" s="35" t="s">
        <v>42</v>
      </c>
      <c r="F29" s="36">
        <v>1690.56005859375</v>
      </c>
      <c r="G29" s="38">
        <v>4486.1201171875</v>
      </c>
    </row>
    <row r="30" spans="1:7">
      <c r="A30" s="35" t="s">
        <v>113</v>
      </c>
      <c r="B30" s="35" t="s">
        <v>70</v>
      </c>
      <c r="C30" s="35" t="s">
        <v>3</v>
      </c>
      <c r="D30" s="35" t="s">
        <v>69</v>
      </c>
      <c r="E30" s="35" t="s">
        <v>42</v>
      </c>
      <c r="F30" s="36">
        <v>180368.22265625</v>
      </c>
      <c r="G30" s="38">
        <v>282892</v>
      </c>
    </row>
    <row r="31" spans="1:7">
      <c r="A31" s="35" t="s">
        <v>113</v>
      </c>
      <c r="B31" s="35" t="s">
        <v>70</v>
      </c>
      <c r="C31" s="35" t="s">
        <v>3</v>
      </c>
      <c r="D31" s="35" t="s">
        <v>77</v>
      </c>
      <c r="E31" s="35" t="s">
        <v>42</v>
      </c>
      <c r="F31" s="36">
        <v>54265.598388671875</v>
      </c>
      <c r="G31" s="38">
        <v>79854.40234375</v>
      </c>
    </row>
    <row r="32" spans="1:7">
      <c r="A32" s="35" t="s">
        <v>113</v>
      </c>
      <c r="B32" s="35" t="s">
        <v>70</v>
      </c>
      <c r="C32" s="35" t="s">
        <v>3</v>
      </c>
      <c r="D32" s="35" t="s">
        <v>73</v>
      </c>
      <c r="E32" s="35" t="s">
        <v>42</v>
      </c>
      <c r="F32" s="36">
        <v>317.51998901367187</v>
      </c>
      <c r="G32" s="38">
        <v>4678.5</v>
      </c>
    </row>
    <row r="33" spans="1:7">
      <c r="A33" s="35" t="s">
        <v>113</v>
      </c>
      <c r="B33" s="35" t="s">
        <v>2</v>
      </c>
      <c r="C33" s="35" t="s">
        <v>3</v>
      </c>
      <c r="D33" s="35" t="s">
        <v>77</v>
      </c>
      <c r="E33" s="35" t="s">
        <v>42</v>
      </c>
      <c r="F33" s="36">
        <v>126455.99609375</v>
      </c>
      <c r="G33" s="38">
        <v>141984.00390625</v>
      </c>
    </row>
    <row r="34" spans="1:7" ht="15.75" thickBot="1">
      <c r="A34" s="35" t="s">
        <v>113</v>
      </c>
      <c r="B34" s="35" t="s">
        <v>2</v>
      </c>
      <c r="C34" s="35" t="s">
        <v>3</v>
      </c>
      <c r="D34" s="35" t="s">
        <v>72</v>
      </c>
      <c r="E34" s="35" t="s">
        <v>71</v>
      </c>
      <c r="F34" s="36">
        <v>5511.89990234375</v>
      </c>
      <c r="G34" s="38">
        <v>15092.6201171875</v>
      </c>
    </row>
    <row r="35" spans="1:7" ht="15.75" thickBot="1">
      <c r="A35" s="23" t="s">
        <v>113</v>
      </c>
      <c r="B35" s="25"/>
      <c r="C35" s="25"/>
      <c r="D35" s="25"/>
      <c r="E35" s="25"/>
      <c r="F35" s="25">
        <f>SUM(F29:F34)</f>
        <v>368609.79708862305</v>
      </c>
      <c r="G35" s="24">
        <f>SUM(G29:G34)</f>
        <v>528987.646484375</v>
      </c>
    </row>
    <row r="36" spans="1:7">
      <c r="A36" s="35" t="s">
        <v>114</v>
      </c>
      <c r="B36" s="35" t="s">
        <v>2</v>
      </c>
      <c r="C36" s="35" t="s">
        <v>3</v>
      </c>
      <c r="D36" s="35" t="s">
        <v>72</v>
      </c>
      <c r="E36" s="35" t="s">
        <v>120</v>
      </c>
      <c r="F36" s="36">
        <v>533.8800048828125</v>
      </c>
      <c r="G36" s="38">
        <v>2306.330078125</v>
      </c>
    </row>
    <row r="37" spans="1:7">
      <c r="A37" s="35" t="s">
        <v>114</v>
      </c>
      <c r="B37" s="35" t="s">
        <v>34</v>
      </c>
      <c r="C37" s="35" t="s">
        <v>3</v>
      </c>
      <c r="D37" s="35" t="s">
        <v>69</v>
      </c>
      <c r="E37" s="35" t="s">
        <v>42</v>
      </c>
      <c r="F37" s="36">
        <v>19470.640625</v>
      </c>
      <c r="G37" s="38">
        <v>30515</v>
      </c>
    </row>
    <row r="38" spans="1:7">
      <c r="A38" s="35" t="s">
        <v>114</v>
      </c>
      <c r="B38" s="35" t="s">
        <v>2</v>
      </c>
      <c r="C38" s="35" t="s">
        <v>3</v>
      </c>
      <c r="D38" s="35" t="s">
        <v>73</v>
      </c>
      <c r="E38" s="35" t="s">
        <v>42</v>
      </c>
      <c r="F38" s="36">
        <v>1425.199951171875</v>
      </c>
      <c r="G38" s="38">
        <v>3666.0400390625</v>
      </c>
    </row>
    <row r="39" spans="1:7">
      <c r="A39" s="35" t="s">
        <v>114</v>
      </c>
      <c r="B39" s="35" t="s">
        <v>2</v>
      </c>
      <c r="C39" s="35" t="s">
        <v>3</v>
      </c>
      <c r="D39" s="35" t="s">
        <v>77</v>
      </c>
      <c r="E39" s="35" t="s">
        <v>42</v>
      </c>
      <c r="F39" s="36">
        <v>191791.625</v>
      </c>
      <c r="G39" s="38">
        <v>215342.40625</v>
      </c>
    </row>
    <row r="40" spans="1:7">
      <c r="A40" s="35" t="s">
        <v>114</v>
      </c>
      <c r="B40" s="35" t="s">
        <v>70</v>
      </c>
      <c r="C40" s="35" t="s">
        <v>3</v>
      </c>
      <c r="D40" s="35" t="s">
        <v>72</v>
      </c>
      <c r="E40" s="35" t="s">
        <v>71</v>
      </c>
      <c r="F40" s="36">
        <v>5262.18017578125</v>
      </c>
      <c r="G40" s="38">
        <v>14257</v>
      </c>
    </row>
    <row r="41" spans="1:7">
      <c r="A41" s="35" t="s">
        <v>114</v>
      </c>
      <c r="B41" s="35" t="s">
        <v>70</v>
      </c>
      <c r="C41" s="35" t="s">
        <v>3</v>
      </c>
      <c r="D41" s="35" t="s">
        <v>69</v>
      </c>
      <c r="E41" s="35" t="s">
        <v>42</v>
      </c>
      <c r="F41" s="36">
        <v>99863.8671875</v>
      </c>
      <c r="G41" s="38">
        <v>156524</v>
      </c>
    </row>
    <row r="42" spans="1:7" ht="15.75" thickBot="1">
      <c r="A42" s="35" t="s">
        <v>114</v>
      </c>
      <c r="B42" s="35" t="s">
        <v>2</v>
      </c>
      <c r="C42" s="35" t="s">
        <v>3</v>
      </c>
      <c r="D42" s="35" t="s">
        <v>69</v>
      </c>
      <c r="E42" s="35" t="s">
        <v>42</v>
      </c>
      <c r="F42" s="36">
        <v>47645.80859375</v>
      </c>
      <c r="G42" s="38">
        <v>74672</v>
      </c>
    </row>
    <row r="43" spans="1:7" ht="15.75" thickBot="1">
      <c r="A43" s="23" t="s">
        <v>114</v>
      </c>
      <c r="B43" s="25"/>
      <c r="C43" s="25"/>
      <c r="D43" s="25"/>
      <c r="E43" s="25"/>
      <c r="F43" s="25">
        <f>SUM(F36:F42)</f>
        <v>365993.20153808594</v>
      </c>
      <c r="G43" s="24">
        <f>SUM(G36:G42)</f>
        <v>497282.7763671875</v>
      </c>
    </row>
    <row r="44" spans="1:7">
      <c r="A44" s="35" t="s">
        <v>136</v>
      </c>
      <c r="B44" s="35" t="s">
        <v>34</v>
      </c>
      <c r="C44" s="35" t="s">
        <v>3</v>
      </c>
      <c r="D44" s="35" t="s">
        <v>69</v>
      </c>
      <c r="E44" s="35" t="s">
        <v>42</v>
      </c>
      <c r="F44" s="36">
        <v>102953.8671875</v>
      </c>
      <c r="G44" s="38">
        <v>123998.3984375</v>
      </c>
    </row>
    <row r="45" spans="1:7">
      <c r="A45" s="35" t="s">
        <v>136</v>
      </c>
      <c r="B45" s="35" t="s">
        <v>70</v>
      </c>
      <c r="C45" s="35" t="s">
        <v>3</v>
      </c>
      <c r="D45" s="35" t="s">
        <v>69</v>
      </c>
      <c r="E45" s="35" t="s">
        <v>42</v>
      </c>
      <c r="F45" s="36">
        <v>48240.01953125</v>
      </c>
      <c r="G45" s="38">
        <v>67204.796875</v>
      </c>
    </row>
    <row r="46" spans="1:7">
      <c r="A46" s="35" t="s">
        <v>136</v>
      </c>
      <c r="B46" s="35" t="s">
        <v>2</v>
      </c>
      <c r="C46" s="35" t="s">
        <v>3</v>
      </c>
      <c r="D46" s="35" t="s">
        <v>72</v>
      </c>
      <c r="E46" s="35" t="s">
        <v>71</v>
      </c>
      <c r="F46" s="36">
        <v>5861.3798828125</v>
      </c>
      <c r="G46" s="38">
        <v>15858.51953125</v>
      </c>
    </row>
    <row r="47" spans="1:7">
      <c r="A47" s="35" t="s">
        <v>136</v>
      </c>
      <c r="B47" s="35" t="s">
        <v>2</v>
      </c>
      <c r="C47" s="35" t="s">
        <v>3</v>
      </c>
      <c r="D47" s="35" t="s">
        <v>72</v>
      </c>
      <c r="E47" s="35" t="s">
        <v>120</v>
      </c>
      <c r="F47" s="36">
        <v>275.32998657226562</v>
      </c>
      <c r="G47" s="38">
        <v>1172.0899658203125</v>
      </c>
    </row>
    <row r="48" spans="1:7" ht="15.75" thickBot="1">
      <c r="A48" s="35" t="s">
        <v>136</v>
      </c>
      <c r="B48" s="35" t="s">
        <v>2</v>
      </c>
      <c r="C48" s="35" t="s">
        <v>3</v>
      </c>
      <c r="D48" s="35" t="s">
        <v>77</v>
      </c>
      <c r="E48" s="35" t="s">
        <v>42</v>
      </c>
      <c r="F48" s="36">
        <v>50582.3984375</v>
      </c>
      <c r="G48" s="38">
        <v>56793.6015625</v>
      </c>
    </row>
    <row r="49" spans="1:7" ht="15.75" thickBot="1">
      <c r="A49" s="23" t="s">
        <v>136</v>
      </c>
      <c r="B49" s="25"/>
      <c r="C49" s="25"/>
      <c r="D49" s="25"/>
      <c r="E49" s="25"/>
      <c r="F49" s="25">
        <f>SUM(F44:F48)</f>
        <v>207912.99502563477</v>
      </c>
      <c r="G49" s="24">
        <f>SUM(G44:G48)</f>
        <v>265027.40637207031</v>
      </c>
    </row>
    <row r="50" spans="1:7">
      <c r="A50" s="35" t="s">
        <v>138</v>
      </c>
      <c r="B50" s="35" t="s">
        <v>34</v>
      </c>
      <c r="C50" s="35" t="s">
        <v>3</v>
      </c>
      <c r="D50" s="35" t="s">
        <v>69</v>
      </c>
      <c r="E50" s="35" t="s">
        <v>42</v>
      </c>
      <c r="F50" s="36">
        <v>98133.2578125</v>
      </c>
      <c r="G50" s="38">
        <v>137317.5</v>
      </c>
    </row>
    <row r="51" spans="1:7">
      <c r="A51" s="35" t="s">
        <v>138</v>
      </c>
      <c r="B51" s="35" t="s">
        <v>70</v>
      </c>
      <c r="C51" s="35" t="s">
        <v>3</v>
      </c>
      <c r="D51" s="35" t="s">
        <v>69</v>
      </c>
      <c r="E51" s="35" t="s">
        <v>42</v>
      </c>
      <c r="F51" s="36">
        <v>141488.521484375</v>
      </c>
      <c r="G51" s="38">
        <v>168276.30078125</v>
      </c>
    </row>
    <row r="52" spans="1:7">
      <c r="A52" s="35" t="s">
        <v>138</v>
      </c>
      <c r="B52" s="35" t="s">
        <v>2</v>
      </c>
      <c r="C52" s="35" t="s">
        <v>3</v>
      </c>
      <c r="D52" s="35" t="s">
        <v>77</v>
      </c>
      <c r="E52" s="35" t="s">
        <v>42</v>
      </c>
      <c r="F52" s="36">
        <v>147631.546875</v>
      </c>
      <c r="G52" s="38">
        <v>195727.80078125</v>
      </c>
    </row>
    <row r="53" spans="1:7">
      <c r="A53" s="35" t="s">
        <v>138</v>
      </c>
      <c r="B53" s="35" t="s">
        <v>2</v>
      </c>
      <c r="C53" s="35" t="s">
        <v>3</v>
      </c>
      <c r="D53" s="35" t="s">
        <v>73</v>
      </c>
      <c r="E53" s="35" t="s">
        <v>42</v>
      </c>
      <c r="F53" s="36">
        <v>1676.0400390625</v>
      </c>
      <c r="G53" s="38">
        <v>4764.7998046875</v>
      </c>
    </row>
    <row r="54" spans="1:7">
      <c r="A54" s="35" t="s">
        <v>138</v>
      </c>
      <c r="B54" s="35" t="s">
        <v>2</v>
      </c>
      <c r="C54" s="35" t="s">
        <v>3</v>
      </c>
      <c r="D54" s="35" t="s">
        <v>72</v>
      </c>
      <c r="E54" s="35" t="s">
        <v>71</v>
      </c>
      <c r="F54" s="36">
        <v>5493.06005859375</v>
      </c>
      <c r="G54" s="38">
        <v>14799</v>
      </c>
    </row>
    <row r="55" spans="1:7">
      <c r="A55" s="35" t="s">
        <v>138</v>
      </c>
      <c r="B55" s="35" t="s">
        <v>2</v>
      </c>
      <c r="C55" s="35" t="s">
        <v>3</v>
      </c>
      <c r="D55" s="35" t="s">
        <v>77</v>
      </c>
      <c r="E55" s="35" t="s">
        <v>42</v>
      </c>
      <c r="F55" s="36">
        <v>22392</v>
      </c>
      <c r="G55" s="38">
        <v>25143</v>
      </c>
    </row>
    <row r="56" spans="1:7">
      <c r="A56" s="35" t="s">
        <v>138</v>
      </c>
      <c r="B56" s="35" t="s">
        <v>70</v>
      </c>
      <c r="C56" s="35" t="s">
        <v>3</v>
      </c>
      <c r="D56" s="35" t="s">
        <v>69</v>
      </c>
      <c r="E56" s="35" t="s">
        <v>42</v>
      </c>
      <c r="F56" s="36">
        <v>59592</v>
      </c>
      <c r="G56" s="38">
        <v>83036.703125</v>
      </c>
    </row>
    <row r="57" spans="1:7">
      <c r="A57" s="35" t="s">
        <v>138</v>
      </c>
      <c r="B57" s="35" t="s">
        <v>34</v>
      </c>
      <c r="C57" s="35" t="s">
        <v>3</v>
      </c>
      <c r="D57" s="35" t="s">
        <v>77</v>
      </c>
      <c r="E57" s="35" t="s">
        <v>42</v>
      </c>
      <c r="F57" s="36">
        <v>12206.7197265625</v>
      </c>
      <c r="G57" s="38">
        <v>13311</v>
      </c>
    </row>
    <row r="58" spans="1:7" ht="15.75" thickBot="1">
      <c r="A58" s="35" t="s">
        <v>138</v>
      </c>
      <c r="B58" s="35" t="s">
        <v>2</v>
      </c>
      <c r="C58" s="35" t="s">
        <v>3</v>
      </c>
      <c r="D58" s="35" t="s">
        <v>72</v>
      </c>
      <c r="E58" s="35" t="s">
        <v>120</v>
      </c>
      <c r="F58" s="36">
        <v>385.10000610351562</v>
      </c>
      <c r="G58" s="38">
        <v>1134.1300048828125</v>
      </c>
    </row>
    <row r="59" spans="1:7" ht="15.75" thickBot="1">
      <c r="A59" s="23" t="s">
        <v>138</v>
      </c>
      <c r="B59" s="25"/>
      <c r="C59" s="25"/>
      <c r="D59" s="25"/>
      <c r="E59" s="25"/>
      <c r="F59" s="25">
        <f>SUM(F50:F58)</f>
        <v>488998.24600219727</v>
      </c>
      <c r="G59" s="24">
        <f>SUM(G50:G58)</f>
        <v>643510.23449707031</v>
      </c>
    </row>
    <row r="60" spans="1:7">
      <c r="A60" s="35" t="s">
        <v>143</v>
      </c>
      <c r="B60" s="35" t="s">
        <v>34</v>
      </c>
      <c r="C60" s="35" t="s">
        <v>3</v>
      </c>
      <c r="D60" s="35" t="s">
        <v>77</v>
      </c>
      <c r="E60" s="35" t="s">
        <v>42</v>
      </c>
      <c r="F60" s="36">
        <v>121187.017578125</v>
      </c>
      <c r="G60" s="38">
        <v>158348.50390625</v>
      </c>
    </row>
    <row r="61" spans="1:7">
      <c r="A61" s="35" t="s">
        <v>143</v>
      </c>
      <c r="B61" s="35" t="s">
        <v>2</v>
      </c>
      <c r="C61" s="35" t="s">
        <v>3</v>
      </c>
      <c r="D61" s="35" t="s">
        <v>72</v>
      </c>
      <c r="E61" s="35" t="s">
        <v>71</v>
      </c>
      <c r="F61" s="36">
        <v>10865.744140625</v>
      </c>
      <c r="G61" s="38">
        <v>13417.669921875</v>
      </c>
    </row>
    <row r="62" spans="1:7">
      <c r="A62" s="35" t="s">
        <v>143</v>
      </c>
      <c r="B62" s="35" t="s">
        <v>34</v>
      </c>
      <c r="C62" s="35" t="s">
        <v>3</v>
      </c>
      <c r="D62" s="35" t="s">
        <v>73</v>
      </c>
      <c r="E62" s="35" t="s">
        <v>42</v>
      </c>
      <c r="F62" s="36">
        <v>3989.900146484375</v>
      </c>
      <c r="G62" s="38">
        <v>10045.1796875</v>
      </c>
    </row>
    <row r="63" spans="1:7">
      <c r="A63" s="35" t="s">
        <v>143</v>
      </c>
      <c r="B63" s="35" t="s">
        <v>2</v>
      </c>
      <c r="C63" s="35" t="s">
        <v>3</v>
      </c>
      <c r="D63" s="35" t="s">
        <v>72</v>
      </c>
      <c r="E63" s="35" t="s">
        <v>120</v>
      </c>
      <c r="F63" s="36">
        <v>151.94999694824219</v>
      </c>
      <c r="G63" s="38">
        <v>439.3800048828125</v>
      </c>
    </row>
    <row r="64" spans="1:7" ht="15.75" thickBot="1">
      <c r="A64" s="35" t="s">
        <v>143</v>
      </c>
      <c r="B64" s="35" t="s">
        <v>70</v>
      </c>
      <c r="C64" s="35" t="s">
        <v>3</v>
      </c>
      <c r="D64" s="35" t="s">
        <v>69</v>
      </c>
      <c r="E64" s="35" t="s">
        <v>42</v>
      </c>
      <c r="F64" s="36">
        <v>96461.7109375</v>
      </c>
      <c r="G64" s="38">
        <v>134409.296875</v>
      </c>
    </row>
    <row r="65" spans="1:7" ht="15.75" thickBot="1">
      <c r="A65" s="23" t="s">
        <v>143</v>
      </c>
      <c r="B65" s="25"/>
      <c r="C65" s="25"/>
      <c r="D65" s="25"/>
      <c r="E65" s="25"/>
      <c r="F65" s="25">
        <f>SUM(F60:F64)</f>
        <v>232656.32279968262</v>
      </c>
      <c r="G65" s="24">
        <f>SUM(G60:G64)</f>
        <v>316660.03039550781</v>
      </c>
    </row>
    <row r="66" spans="1:7">
      <c r="A66" s="35" t="s">
        <v>145</v>
      </c>
      <c r="B66" s="35" t="s">
        <v>70</v>
      </c>
      <c r="C66" s="35" t="s">
        <v>3</v>
      </c>
      <c r="D66" s="35" t="s">
        <v>69</v>
      </c>
      <c r="E66" s="35" t="s">
        <v>42</v>
      </c>
      <c r="F66" s="36">
        <v>115593.55226516724</v>
      </c>
      <c r="G66" s="38">
        <v>228205.5234375</v>
      </c>
    </row>
    <row r="67" spans="1:7">
      <c r="A67" s="35" t="s">
        <v>145</v>
      </c>
      <c r="B67" s="35" t="s">
        <v>2</v>
      </c>
      <c r="C67" s="35" t="s">
        <v>3</v>
      </c>
      <c r="D67" s="35" t="s">
        <v>72</v>
      </c>
      <c r="E67" s="35" t="s">
        <v>71</v>
      </c>
      <c r="F67" s="36">
        <v>6895.2001953125</v>
      </c>
      <c r="G67" s="38">
        <v>18681.580078125</v>
      </c>
    </row>
    <row r="68" spans="1:7">
      <c r="A68" s="35" t="s">
        <v>145</v>
      </c>
      <c r="B68" s="35" t="s">
        <v>34</v>
      </c>
      <c r="C68" s="35" t="s">
        <v>3</v>
      </c>
      <c r="D68" s="35" t="s">
        <v>77</v>
      </c>
      <c r="E68" s="35" t="s">
        <v>120</v>
      </c>
      <c r="F68" s="36">
        <v>283.72000122070313</v>
      </c>
      <c r="G68" s="38">
        <v>954.71002197265625</v>
      </c>
    </row>
    <row r="69" spans="1:7">
      <c r="A69" s="35" t="s">
        <v>145</v>
      </c>
      <c r="B69" s="35" t="s">
        <v>2</v>
      </c>
      <c r="C69" s="35" t="s">
        <v>3</v>
      </c>
      <c r="D69" s="35" t="s">
        <v>72</v>
      </c>
      <c r="E69" s="35" t="s">
        <v>42</v>
      </c>
      <c r="F69" s="36">
        <v>71255.296875</v>
      </c>
      <c r="G69" s="38">
        <v>89844.5390625</v>
      </c>
    </row>
    <row r="70" spans="1:7">
      <c r="A70" s="35" t="s">
        <v>145</v>
      </c>
      <c r="B70" s="35" t="s">
        <v>2</v>
      </c>
      <c r="C70" s="35" t="s">
        <v>3</v>
      </c>
      <c r="D70" s="35" t="s">
        <v>152</v>
      </c>
      <c r="E70" s="35" t="s">
        <v>42</v>
      </c>
      <c r="F70" s="36">
        <v>7.7100000381469727</v>
      </c>
      <c r="G70" s="38">
        <v>3</v>
      </c>
    </row>
    <row r="71" spans="1:7">
      <c r="A71" s="35" t="s">
        <v>145</v>
      </c>
      <c r="B71" s="35" t="s">
        <v>34</v>
      </c>
      <c r="C71" s="35" t="s">
        <v>3</v>
      </c>
      <c r="D71" s="35" t="s">
        <v>69</v>
      </c>
      <c r="E71" s="35" t="s">
        <v>42</v>
      </c>
      <c r="F71" s="36">
        <v>138964.1484375</v>
      </c>
      <c r="G71" s="38">
        <v>127947.6015625</v>
      </c>
    </row>
    <row r="72" spans="1:7">
      <c r="A72" s="35" t="s">
        <v>145</v>
      </c>
      <c r="B72" s="35" t="s">
        <v>34</v>
      </c>
      <c r="C72" s="35" t="s">
        <v>3</v>
      </c>
      <c r="D72" s="35" t="s">
        <v>77</v>
      </c>
      <c r="E72" s="35" t="s">
        <v>42</v>
      </c>
      <c r="F72" s="36">
        <v>73172.29150390625</v>
      </c>
      <c r="G72" s="38">
        <v>82276.77099609375</v>
      </c>
    </row>
    <row r="73" spans="1:7" ht="15.75" thickBot="1">
      <c r="A73" s="35" t="s">
        <v>145</v>
      </c>
      <c r="B73" s="35" t="s">
        <v>34</v>
      </c>
      <c r="C73" s="35" t="s">
        <v>3</v>
      </c>
      <c r="D73" s="35" t="s">
        <v>73</v>
      </c>
      <c r="E73" s="35" t="s">
        <v>42</v>
      </c>
      <c r="F73" s="36">
        <v>4290.1199951171875</v>
      </c>
      <c r="G73" s="38">
        <v>10633.44970703125</v>
      </c>
    </row>
    <row r="74" spans="1:7" ht="15.75" thickBot="1">
      <c r="A74" s="23" t="s">
        <v>145</v>
      </c>
      <c r="B74" s="25"/>
      <c r="C74" s="25"/>
      <c r="D74" s="25"/>
      <c r="E74" s="25"/>
      <c r="F74" s="25">
        <f>SUM(F66:F73)</f>
        <v>410462.03927326202</v>
      </c>
      <c r="G74" s="24">
        <f>SUM(G66:G73)</f>
        <v>558547.17486572266</v>
      </c>
    </row>
    <row r="75" spans="1:7">
      <c r="A75" s="35" t="s">
        <v>154</v>
      </c>
      <c r="B75" s="35" t="s">
        <v>70</v>
      </c>
      <c r="C75" s="35" t="s">
        <v>3</v>
      </c>
      <c r="D75" s="35" t="s">
        <v>69</v>
      </c>
      <c r="E75" s="35" t="s">
        <v>42</v>
      </c>
      <c r="F75" s="36">
        <v>216126.8173828125</v>
      </c>
      <c r="G75" s="38">
        <v>300985.599609375</v>
      </c>
    </row>
    <row r="76" spans="1:7">
      <c r="A76" s="35" t="s">
        <v>154</v>
      </c>
      <c r="B76" s="35" t="s">
        <v>2</v>
      </c>
      <c r="C76" s="35" t="s">
        <v>3</v>
      </c>
      <c r="D76" s="35" t="s">
        <v>77</v>
      </c>
      <c r="E76" s="35" t="s">
        <v>42</v>
      </c>
      <c r="F76" s="36">
        <v>92734.0625</v>
      </c>
      <c r="G76" s="38">
        <v>104121</v>
      </c>
    </row>
    <row r="77" spans="1:7">
      <c r="A77" s="35" t="s">
        <v>154</v>
      </c>
      <c r="B77" s="35" t="s">
        <v>34</v>
      </c>
      <c r="C77" s="35" t="s">
        <v>3</v>
      </c>
      <c r="D77" s="35" t="s">
        <v>77</v>
      </c>
      <c r="E77" s="35" t="s">
        <v>42</v>
      </c>
      <c r="F77" s="36">
        <v>238.13999938964844</v>
      </c>
      <c r="G77" s="38">
        <v>420</v>
      </c>
    </row>
    <row r="78" spans="1:7">
      <c r="A78" s="35" t="s">
        <v>154</v>
      </c>
      <c r="B78" s="35" t="s">
        <v>2</v>
      </c>
      <c r="C78" s="35" t="s">
        <v>3</v>
      </c>
      <c r="D78" s="35" t="s">
        <v>72</v>
      </c>
      <c r="E78" s="35" t="s">
        <v>120</v>
      </c>
      <c r="F78" s="36">
        <v>337.93000030517578</v>
      </c>
      <c r="G78" s="38">
        <v>1013.9100189208984</v>
      </c>
    </row>
    <row r="79" spans="1:7" ht="15.75" thickBot="1">
      <c r="A79" s="35" t="s">
        <v>154</v>
      </c>
      <c r="B79" s="35" t="s">
        <v>34</v>
      </c>
      <c r="C79" s="35" t="s">
        <v>3</v>
      </c>
      <c r="D79" s="35" t="s">
        <v>73</v>
      </c>
      <c r="E79" s="35" t="s">
        <v>42</v>
      </c>
      <c r="F79" s="36">
        <v>2116.030029296875</v>
      </c>
      <c r="G79" s="38">
        <v>3781.260009765625</v>
      </c>
    </row>
    <row r="80" spans="1:7" ht="15.75" thickBot="1">
      <c r="A80" s="23" t="s">
        <v>154</v>
      </c>
      <c r="B80" s="25"/>
      <c r="C80" s="25"/>
      <c r="D80" s="25"/>
      <c r="E80" s="25"/>
      <c r="F80" s="25">
        <f>SUM(F75:F79)</f>
        <v>311552.9799118042</v>
      </c>
      <c r="G80" s="24">
        <f>SUM(G75:G79)</f>
        <v>410321.76963806152</v>
      </c>
    </row>
    <row r="81" spans="1:7">
      <c r="A81" s="35" t="s">
        <v>160</v>
      </c>
      <c r="B81" s="35" t="s">
        <v>34</v>
      </c>
      <c r="C81" s="35" t="s">
        <v>3</v>
      </c>
      <c r="D81" s="35" t="s">
        <v>73</v>
      </c>
      <c r="E81" s="35" t="s">
        <v>42</v>
      </c>
      <c r="F81" s="36">
        <v>3864.639892578125</v>
      </c>
      <c r="G81" s="38">
        <v>8917.33984375</v>
      </c>
    </row>
    <row r="82" spans="1:7">
      <c r="A82" s="35" t="s">
        <v>160</v>
      </c>
      <c r="B82" s="35" t="s">
        <v>70</v>
      </c>
      <c r="C82" s="35" t="s">
        <v>3</v>
      </c>
      <c r="D82" s="35" t="s">
        <v>69</v>
      </c>
      <c r="E82" s="35" t="s">
        <v>42</v>
      </c>
      <c r="F82" s="36">
        <v>206835.611328125</v>
      </c>
      <c r="G82" s="38">
        <v>291651.59375</v>
      </c>
    </row>
    <row r="83" spans="1:7">
      <c r="A83" s="35" t="s">
        <v>160</v>
      </c>
      <c r="B83" s="35" t="s">
        <v>70</v>
      </c>
      <c r="C83" s="35" t="s">
        <v>3</v>
      </c>
      <c r="D83" s="35" t="s">
        <v>72</v>
      </c>
      <c r="E83" s="35" t="s">
        <v>120</v>
      </c>
      <c r="F83" s="36">
        <v>824.26998901367187</v>
      </c>
      <c r="G83" s="38">
        <v>940.03997802734375</v>
      </c>
    </row>
    <row r="84" spans="1:7">
      <c r="A84" s="35" t="s">
        <v>160</v>
      </c>
      <c r="B84" s="35" t="s">
        <v>2</v>
      </c>
      <c r="C84" s="35" t="s">
        <v>3</v>
      </c>
      <c r="D84" s="35" t="s">
        <v>72</v>
      </c>
      <c r="E84" s="35" t="s">
        <v>120</v>
      </c>
      <c r="F84" s="36">
        <v>157.66999816894531</v>
      </c>
      <c r="G84" s="38">
        <v>523.6500244140625</v>
      </c>
    </row>
    <row r="85" spans="1:7">
      <c r="A85" s="35" t="s">
        <v>160</v>
      </c>
      <c r="B85" s="35" t="s">
        <v>70</v>
      </c>
      <c r="C85" s="35" t="s">
        <v>3</v>
      </c>
      <c r="D85" s="35" t="s">
        <v>69</v>
      </c>
      <c r="E85" s="35" t="s">
        <v>92</v>
      </c>
      <c r="F85" s="36">
        <v>11.670000076293945</v>
      </c>
      <c r="G85" s="38">
        <v>160.11000061035156</v>
      </c>
    </row>
    <row r="86" spans="1:7">
      <c r="A86" s="35" t="s">
        <v>160</v>
      </c>
      <c r="B86" s="35" t="s">
        <v>70</v>
      </c>
      <c r="C86" s="35" t="s">
        <v>3</v>
      </c>
      <c r="D86" s="35" t="s">
        <v>77</v>
      </c>
      <c r="E86" s="35" t="s">
        <v>42</v>
      </c>
      <c r="F86" s="36">
        <v>317.51998901367187</v>
      </c>
      <c r="G86" s="38">
        <v>560</v>
      </c>
    </row>
    <row r="87" spans="1:7">
      <c r="A87" s="35" t="s">
        <v>160</v>
      </c>
      <c r="B87" s="35" t="s">
        <v>2</v>
      </c>
      <c r="C87" s="35" t="s">
        <v>3</v>
      </c>
      <c r="D87" s="35" t="s">
        <v>72</v>
      </c>
      <c r="E87" s="35" t="s">
        <v>71</v>
      </c>
      <c r="F87" s="36">
        <v>8330.580078125</v>
      </c>
      <c r="G87" s="38">
        <v>22385.509765625</v>
      </c>
    </row>
    <row r="88" spans="1:7" ht="15.75" thickBot="1">
      <c r="A88" s="35" t="s">
        <v>160</v>
      </c>
      <c r="B88" s="35" t="s">
        <v>34</v>
      </c>
      <c r="C88" s="35" t="s">
        <v>3</v>
      </c>
      <c r="D88" s="35" t="s">
        <v>77</v>
      </c>
      <c r="E88" s="35" t="s">
        <v>42</v>
      </c>
      <c r="F88" s="36">
        <v>141208.859375</v>
      </c>
      <c r="G88" s="38">
        <v>158519.22265625</v>
      </c>
    </row>
    <row r="89" spans="1:7" ht="15.75" thickBot="1">
      <c r="A89" s="23" t="s">
        <v>154</v>
      </c>
      <c r="B89" s="25"/>
      <c r="C89" s="25"/>
      <c r="D89" s="25"/>
      <c r="E89" s="25"/>
      <c r="F89" s="25">
        <f>SUM(F81:F88)</f>
        <v>361550.82065010071</v>
      </c>
      <c r="G89" s="24">
        <f>SUM(G81:G88)</f>
        <v>483657.46601867676</v>
      </c>
    </row>
    <row r="90" spans="1:7" ht="16.5" thickBot="1">
      <c r="A90" s="18" t="s">
        <v>0</v>
      </c>
      <c r="B90" s="18"/>
      <c r="C90" s="18"/>
      <c r="D90" s="18"/>
      <c r="E90" s="18"/>
      <c r="F90" s="18">
        <f>SUM(F89,F80,F74,F65,F59,F49,F43,F35,F28,F23,F17,F15)</f>
        <v>4010949.0748205185</v>
      </c>
      <c r="G90" s="31">
        <f>SUM(G89,G80,G74,G65,G59,G49,G43,G35,G28,G23,G17,G15)</f>
        <v>5519612.4733886719</v>
      </c>
    </row>
  </sheetData>
  <sortState ref="A12:H22">
    <sortCondition ref="D12:D22"/>
  </sortState>
  <mergeCells count="5">
    <mergeCell ref="A6:G6"/>
    <mergeCell ref="A7:G7"/>
    <mergeCell ref="A8:G8"/>
    <mergeCell ref="A9:G9"/>
    <mergeCell ref="A10:G10"/>
  </mergeCells>
  <printOptions horizontalCentered="1"/>
  <pageMargins left="0.43" right="0.56000000000000005" top="0.75" bottom="0.75" header="0.3" footer="0.3"/>
  <pageSetup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35"/>
  <sheetViews>
    <sheetView topLeftCell="A206" workbookViewId="0">
      <selection activeCell="H222" sqref="H222"/>
    </sheetView>
  </sheetViews>
  <sheetFormatPr baseColWidth="10" defaultColWidth="37.42578125" defaultRowHeight="15"/>
  <cols>
    <col min="1" max="2" width="11.42578125" bestFit="1" customWidth="1"/>
    <col min="3" max="3" width="12" bestFit="1" customWidth="1"/>
    <col min="4" max="4" width="18.7109375" bestFit="1" customWidth="1"/>
    <col min="5" max="5" width="17.140625" bestFit="1" customWidth="1"/>
    <col min="6" max="6" width="12.7109375" style="6" bestFit="1" customWidth="1"/>
    <col min="7" max="7" width="16.85546875" style="1" bestFit="1" customWidth="1"/>
  </cols>
  <sheetData>
    <row r="1" spans="1:7">
      <c r="A1" s="11"/>
    </row>
    <row r="6" spans="1:7">
      <c r="A6" s="61" t="s">
        <v>14</v>
      </c>
      <c r="B6" s="61"/>
      <c r="C6" s="61"/>
      <c r="D6" s="61"/>
      <c r="E6" s="61"/>
      <c r="F6" s="61"/>
      <c r="G6" s="61"/>
    </row>
    <row r="7" spans="1:7" ht="23.25">
      <c r="A7" s="62" t="s">
        <v>15</v>
      </c>
      <c r="B7" s="62"/>
      <c r="C7" s="62"/>
      <c r="D7" s="62"/>
      <c r="E7" s="62"/>
      <c r="F7" s="62"/>
      <c r="G7" s="62"/>
    </row>
    <row r="8" spans="1:7" ht="22.5">
      <c r="A8" s="63" t="s">
        <v>16</v>
      </c>
      <c r="B8" s="63"/>
      <c r="C8" s="63"/>
      <c r="D8" s="63"/>
      <c r="E8" s="63"/>
      <c r="F8" s="63"/>
      <c r="G8" s="63"/>
    </row>
    <row r="9" spans="1:7" ht="20.25" thickBot="1">
      <c r="A9" s="68" t="s">
        <v>32</v>
      </c>
      <c r="B9" s="68"/>
      <c r="C9" s="68"/>
      <c r="D9" s="68"/>
      <c r="E9" s="68"/>
      <c r="F9" s="68"/>
      <c r="G9" s="68"/>
    </row>
    <row r="10" spans="1:7" ht="15.75" thickBot="1">
      <c r="A10" s="65" t="s">
        <v>29</v>
      </c>
      <c r="B10" s="66"/>
      <c r="C10" s="66"/>
      <c r="D10" s="66"/>
      <c r="E10" s="66"/>
      <c r="F10" s="66"/>
      <c r="G10" s="69"/>
    </row>
    <row r="11" spans="1:7" ht="15.75" thickBot="1">
      <c r="A11" s="2" t="s">
        <v>4</v>
      </c>
      <c r="B11" s="3" t="s">
        <v>5</v>
      </c>
      <c r="C11" s="3" t="s">
        <v>6</v>
      </c>
      <c r="D11" s="3" t="s">
        <v>13</v>
      </c>
      <c r="E11" s="3" t="s">
        <v>19</v>
      </c>
      <c r="F11" s="5" t="s">
        <v>7</v>
      </c>
      <c r="G11" s="4" t="s">
        <v>8</v>
      </c>
    </row>
    <row r="12" spans="1:7">
      <c r="A12" s="35" t="s">
        <v>33</v>
      </c>
      <c r="B12" s="35" t="s">
        <v>2</v>
      </c>
      <c r="C12" s="35" t="s">
        <v>75</v>
      </c>
      <c r="D12" s="35" t="s">
        <v>80</v>
      </c>
      <c r="E12" s="35" t="s">
        <v>37</v>
      </c>
      <c r="F12" s="36">
        <v>59919.419921875</v>
      </c>
      <c r="G12" s="38">
        <v>143995.5</v>
      </c>
    </row>
    <row r="13" spans="1:7">
      <c r="A13" s="35" t="s">
        <v>33</v>
      </c>
      <c r="B13" s="35" t="s">
        <v>2</v>
      </c>
      <c r="C13" s="35" t="s">
        <v>75</v>
      </c>
      <c r="D13" s="35" t="s">
        <v>80</v>
      </c>
      <c r="E13" s="35" t="s">
        <v>78</v>
      </c>
      <c r="F13" s="36">
        <v>21549.27978515625</v>
      </c>
      <c r="G13" s="38">
        <v>35118.400390625</v>
      </c>
    </row>
    <row r="14" spans="1:7">
      <c r="A14" s="35" t="s">
        <v>33</v>
      </c>
      <c r="B14" s="35" t="s">
        <v>2</v>
      </c>
      <c r="C14" s="35" t="s">
        <v>75</v>
      </c>
      <c r="D14" s="35" t="s">
        <v>79</v>
      </c>
      <c r="E14" s="35" t="s">
        <v>37</v>
      </c>
      <c r="F14" s="36">
        <v>17728.640625</v>
      </c>
      <c r="G14" s="38">
        <v>52119.921875</v>
      </c>
    </row>
    <row r="15" spans="1:7">
      <c r="A15" s="35" t="s">
        <v>33</v>
      </c>
      <c r="B15" s="35" t="s">
        <v>2</v>
      </c>
      <c r="C15" s="35" t="s">
        <v>75</v>
      </c>
      <c r="D15" s="35" t="s">
        <v>79</v>
      </c>
      <c r="E15" s="35" t="s">
        <v>78</v>
      </c>
      <c r="F15" s="36">
        <v>52767.2802734375</v>
      </c>
      <c r="G15" s="38">
        <v>172807.94921875</v>
      </c>
    </row>
    <row r="16" spans="1:7">
      <c r="A16" s="35" t="s">
        <v>33</v>
      </c>
      <c r="B16" s="35" t="s">
        <v>2</v>
      </c>
      <c r="C16" s="35" t="s">
        <v>75</v>
      </c>
      <c r="D16" s="35" t="s">
        <v>76</v>
      </c>
      <c r="E16" s="35" t="s">
        <v>42</v>
      </c>
      <c r="F16" s="36">
        <v>162945.720703125</v>
      </c>
      <c r="G16" s="38">
        <v>527716.2421875</v>
      </c>
    </row>
    <row r="17" spans="1:7">
      <c r="A17" s="35" t="s">
        <v>33</v>
      </c>
      <c r="B17" s="35" t="s">
        <v>2</v>
      </c>
      <c r="C17" s="35" t="s">
        <v>75</v>
      </c>
      <c r="D17" s="35" t="s">
        <v>77</v>
      </c>
      <c r="E17" s="35" t="s">
        <v>42</v>
      </c>
      <c r="F17" s="36">
        <v>133179.48046875</v>
      </c>
      <c r="G17" s="38">
        <v>150266.3984375</v>
      </c>
    </row>
    <row r="18" spans="1:7">
      <c r="A18" s="35" t="s">
        <v>33</v>
      </c>
      <c r="B18" s="35" t="s">
        <v>2</v>
      </c>
      <c r="C18" s="35" t="s">
        <v>75</v>
      </c>
      <c r="D18" s="35" t="s">
        <v>76</v>
      </c>
      <c r="E18" s="35" t="s">
        <v>48</v>
      </c>
      <c r="F18" s="36">
        <v>7744</v>
      </c>
      <c r="G18" s="38">
        <v>22664.05078125</v>
      </c>
    </row>
    <row r="19" spans="1:7">
      <c r="A19" s="35" t="s">
        <v>33</v>
      </c>
      <c r="B19" s="35" t="s">
        <v>2</v>
      </c>
      <c r="C19" s="35" t="s">
        <v>75</v>
      </c>
      <c r="D19" s="35" t="s">
        <v>76</v>
      </c>
      <c r="E19" s="35" t="s">
        <v>37</v>
      </c>
      <c r="F19" s="36">
        <v>8844</v>
      </c>
      <c r="G19" s="38">
        <v>25034.640625</v>
      </c>
    </row>
    <row r="20" spans="1:7">
      <c r="A20" s="35" t="s">
        <v>33</v>
      </c>
      <c r="B20" s="35" t="s">
        <v>2</v>
      </c>
      <c r="C20" s="35" t="s">
        <v>75</v>
      </c>
      <c r="D20" s="35" t="s">
        <v>74</v>
      </c>
      <c r="E20" s="35" t="s">
        <v>42</v>
      </c>
      <c r="F20" s="36">
        <v>29478.80078125</v>
      </c>
      <c r="G20" s="38">
        <v>34020</v>
      </c>
    </row>
    <row r="21" spans="1:7" ht="15.75" thickBot="1">
      <c r="A21" s="20" t="s">
        <v>33</v>
      </c>
      <c r="B21" s="22"/>
      <c r="C21" s="22"/>
      <c r="D21" s="22"/>
      <c r="E21" s="22"/>
      <c r="F21" s="22">
        <f>SUM(F12:F20)</f>
        <v>494156.62255859375</v>
      </c>
      <c r="G21" s="21">
        <f>SUM(G12:G20)</f>
        <v>1163743.103515625</v>
      </c>
    </row>
    <row r="22" spans="1:7">
      <c r="A22" s="35" t="s">
        <v>83</v>
      </c>
      <c r="B22" s="35" t="s">
        <v>2</v>
      </c>
      <c r="C22" s="35" t="s">
        <v>75</v>
      </c>
      <c r="D22" s="35" t="s">
        <v>76</v>
      </c>
      <c r="E22" s="35" t="s">
        <v>90</v>
      </c>
      <c r="F22" s="36">
        <v>2.4900000095367432</v>
      </c>
      <c r="G22" s="38">
        <v>1</v>
      </c>
    </row>
    <row r="23" spans="1:7">
      <c r="A23" s="35" t="s">
        <v>83</v>
      </c>
      <c r="B23" s="35" t="s">
        <v>2</v>
      </c>
      <c r="C23" s="35" t="s">
        <v>75</v>
      </c>
      <c r="D23" s="35" t="s">
        <v>76</v>
      </c>
      <c r="E23" s="35" t="s">
        <v>48</v>
      </c>
      <c r="F23" s="36">
        <v>24402.619140625</v>
      </c>
      <c r="G23" s="38">
        <v>85846.390625</v>
      </c>
    </row>
    <row r="24" spans="1:7">
      <c r="A24" s="35" t="s">
        <v>83</v>
      </c>
      <c r="B24" s="35" t="s">
        <v>2</v>
      </c>
      <c r="C24" s="35" t="s">
        <v>75</v>
      </c>
      <c r="D24" s="35" t="s">
        <v>76</v>
      </c>
      <c r="E24" s="35" t="s">
        <v>91</v>
      </c>
      <c r="F24" s="36">
        <v>22620</v>
      </c>
      <c r="G24" s="38">
        <v>50700</v>
      </c>
    </row>
    <row r="25" spans="1:7">
      <c r="A25" s="35" t="s">
        <v>83</v>
      </c>
      <c r="B25" s="35" t="s">
        <v>2</v>
      </c>
      <c r="C25" s="35" t="s">
        <v>75</v>
      </c>
      <c r="D25" s="35" t="s">
        <v>76</v>
      </c>
      <c r="E25" s="35" t="s">
        <v>42</v>
      </c>
      <c r="F25" s="36">
        <v>824413.96484375</v>
      </c>
      <c r="G25" s="38">
        <v>2168063.96875</v>
      </c>
    </row>
    <row r="26" spans="1:7">
      <c r="A26" s="35" t="s">
        <v>83</v>
      </c>
      <c r="B26" s="35" t="s">
        <v>2</v>
      </c>
      <c r="C26" s="35" t="s">
        <v>75</v>
      </c>
      <c r="D26" s="35" t="s">
        <v>76</v>
      </c>
      <c r="E26" s="35" t="s">
        <v>40</v>
      </c>
      <c r="F26" s="36">
        <v>15486.91015625</v>
      </c>
      <c r="G26" s="38">
        <v>39442.05859375</v>
      </c>
    </row>
    <row r="27" spans="1:7">
      <c r="A27" s="35" t="s">
        <v>83</v>
      </c>
      <c r="B27" s="35" t="s">
        <v>2</v>
      </c>
      <c r="C27" s="35" t="s">
        <v>75</v>
      </c>
      <c r="D27" s="35" t="s">
        <v>79</v>
      </c>
      <c r="E27" s="35" t="s">
        <v>92</v>
      </c>
      <c r="F27" s="36">
        <v>55201.9697265625</v>
      </c>
      <c r="G27" s="38">
        <v>213432.05078125</v>
      </c>
    </row>
    <row r="28" spans="1:7">
      <c r="A28" s="35" t="s">
        <v>83</v>
      </c>
      <c r="B28" s="35" t="s">
        <v>2</v>
      </c>
      <c r="C28" s="35" t="s">
        <v>75</v>
      </c>
      <c r="D28" s="35" t="s">
        <v>79</v>
      </c>
      <c r="E28" s="35" t="s">
        <v>78</v>
      </c>
      <c r="F28" s="36">
        <v>7386.72021484375</v>
      </c>
      <c r="G28" s="38">
        <v>23698.189453125</v>
      </c>
    </row>
    <row r="29" spans="1:7">
      <c r="A29" s="35" t="s">
        <v>83</v>
      </c>
      <c r="B29" s="35" t="s">
        <v>2</v>
      </c>
      <c r="C29" s="35" t="s">
        <v>75</v>
      </c>
      <c r="D29" s="35" t="s">
        <v>80</v>
      </c>
      <c r="E29" s="35" t="s">
        <v>78</v>
      </c>
      <c r="F29" s="36">
        <v>52474.490234375</v>
      </c>
      <c r="G29" s="38">
        <v>150611.390625</v>
      </c>
    </row>
    <row r="30" spans="1:7">
      <c r="A30" s="35" t="s">
        <v>83</v>
      </c>
      <c r="B30" s="35" t="s">
        <v>2</v>
      </c>
      <c r="C30" s="35" t="s">
        <v>75</v>
      </c>
      <c r="D30" s="35" t="s">
        <v>80</v>
      </c>
      <c r="E30" s="35" t="s">
        <v>93</v>
      </c>
      <c r="F30" s="36">
        <v>10374</v>
      </c>
      <c r="G30" s="38">
        <v>61742.25</v>
      </c>
    </row>
    <row r="31" spans="1:7">
      <c r="A31" s="35" t="s">
        <v>83</v>
      </c>
      <c r="B31" s="35" t="s">
        <v>2</v>
      </c>
      <c r="C31" s="35" t="s">
        <v>75</v>
      </c>
      <c r="D31" s="35" t="s">
        <v>79</v>
      </c>
      <c r="E31" s="35" t="s">
        <v>37</v>
      </c>
      <c r="F31" s="36">
        <v>12619.4404296875</v>
      </c>
      <c r="G31" s="38">
        <v>37829.921875</v>
      </c>
    </row>
    <row r="32" spans="1:7">
      <c r="A32" s="35" t="s">
        <v>83</v>
      </c>
      <c r="B32" s="35" t="s">
        <v>2</v>
      </c>
      <c r="C32" s="35" t="s">
        <v>75</v>
      </c>
      <c r="D32" s="35" t="s">
        <v>80</v>
      </c>
      <c r="E32" s="35" t="s">
        <v>85</v>
      </c>
      <c r="F32" s="36">
        <v>10815.83984375</v>
      </c>
      <c r="G32" s="38">
        <v>92995.5</v>
      </c>
    </row>
    <row r="33" spans="1:7">
      <c r="A33" s="35" t="s">
        <v>83</v>
      </c>
      <c r="B33" s="35" t="s">
        <v>2</v>
      </c>
      <c r="C33" s="35" t="s">
        <v>75</v>
      </c>
      <c r="D33" s="35" t="s">
        <v>80</v>
      </c>
      <c r="E33" s="35" t="s">
        <v>92</v>
      </c>
      <c r="F33" s="36">
        <v>142034.638671875</v>
      </c>
      <c r="G33" s="38">
        <v>623757</v>
      </c>
    </row>
    <row r="34" spans="1:7">
      <c r="A34" s="35" t="s">
        <v>83</v>
      </c>
      <c r="B34" s="35" t="s">
        <v>2</v>
      </c>
      <c r="C34" s="35" t="s">
        <v>75</v>
      </c>
      <c r="D34" s="35" t="s">
        <v>80</v>
      </c>
      <c r="E34" s="35" t="s">
        <v>37</v>
      </c>
      <c r="F34" s="36">
        <v>52660.7998046875</v>
      </c>
      <c r="G34" s="38">
        <v>203998.39453125</v>
      </c>
    </row>
    <row r="35" spans="1:7" ht="15.75" thickBot="1">
      <c r="A35" s="20" t="s">
        <v>83</v>
      </c>
      <c r="B35" s="22"/>
      <c r="C35" s="22"/>
      <c r="D35" s="22"/>
      <c r="E35" s="22"/>
      <c r="F35" s="22">
        <f>SUM(F22:F34)</f>
        <v>1230493.8830664158</v>
      </c>
      <c r="G35" s="21">
        <f>SUM(G22:G34)</f>
        <v>3752118.115234375</v>
      </c>
    </row>
    <row r="36" spans="1:7">
      <c r="A36" s="35" t="s">
        <v>97</v>
      </c>
      <c r="B36" s="35" t="s">
        <v>2</v>
      </c>
      <c r="C36" s="35" t="s">
        <v>75</v>
      </c>
      <c r="D36" s="35" t="s">
        <v>76</v>
      </c>
      <c r="E36" s="35" t="s">
        <v>100</v>
      </c>
      <c r="F36" s="36">
        <v>149.75999450683594</v>
      </c>
      <c r="G36" s="38">
        <v>426</v>
      </c>
    </row>
    <row r="37" spans="1:7">
      <c r="A37" s="35" t="s">
        <v>97</v>
      </c>
      <c r="B37" s="35" t="s">
        <v>2</v>
      </c>
      <c r="C37" s="35" t="s">
        <v>75</v>
      </c>
      <c r="D37" s="35" t="s">
        <v>101</v>
      </c>
      <c r="E37" s="35" t="s">
        <v>42</v>
      </c>
      <c r="F37" s="36">
        <v>28561.599609375</v>
      </c>
      <c r="G37" s="38">
        <v>74279</v>
      </c>
    </row>
    <row r="38" spans="1:7">
      <c r="A38" s="35" t="s">
        <v>97</v>
      </c>
      <c r="B38" s="35" t="s">
        <v>2</v>
      </c>
      <c r="C38" s="35" t="s">
        <v>75</v>
      </c>
      <c r="D38" s="35" t="s">
        <v>76</v>
      </c>
      <c r="E38" s="35" t="s">
        <v>42</v>
      </c>
      <c r="F38" s="36">
        <v>1459089.9658203125</v>
      </c>
      <c r="G38" s="38">
        <v>4030754.296875</v>
      </c>
    </row>
    <row r="39" spans="1:7">
      <c r="A39" s="35" t="s">
        <v>97</v>
      </c>
      <c r="B39" s="35" t="s">
        <v>2</v>
      </c>
      <c r="C39" s="35" t="s">
        <v>75</v>
      </c>
      <c r="D39" s="35" t="s">
        <v>74</v>
      </c>
      <c r="E39" s="35" t="s">
        <v>42</v>
      </c>
      <c r="F39" s="36">
        <v>25344</v>
      </c>
      <c r="G39" s="38">
        <v>35250</v>
      </c>
    </row>
    <row r="40" spans="1:7">
      <c r="A40" s="35" t="s">
        <v>97</v>
      </c>
      <c r="B40" s="35" t="s">
        <v>2</v>
      </c>
      <c r="C40" s="35" t="s">
        <v>75</v>
      </c>
      <c r="D40" s="35" t="s">
        <v>76</v>
      </c>
      <c r="E40" s="35" t="s">
        <v>40</v>
      </c>
      <c r="F40" s="36">
        <v>62969.0390625</v>
      </c>
      <c r="G40" s="38">
        <v>187205.8515625</v>
      </c>
    </row>
    <row r="41" spans="1:7">
      <c r="A41" s="35" t="s">
        <v>97</v>
      </c>
      <c r="B41" s="35" t="s">
        <v>2</v>
      </c>
      <c r="C41" s="35" t="s">
        <v>75</v>
      </c>
      <c r="D41" s="35" t="s">
        <v>76</v>
      </c>
      <c r="E41" s="35" t="s">
        <v>92</v>
      </c>
      <c r="F41" s="36">
        <v>141630.080078125</v>
      </c>
      <c r="G41" s="38">
        <v>616578.75</v>
      </c>
    </row>
    <row r="42" spans="1:7">
      <c r="A42" s="35" t="s">
        <v>97</v>
      </c>
      <c r="B42" s="35" t="s">
        <v>2</v>
      </c>
      <c r="C42" s="35" t="s">
        <v>75</v>
      </c>
      <c r="D42" s="35" t="s">
        <v>102</v>
      </c>
      <c r="E42" s="35" t="s">
        <v>48</v>
      </c>
      <c r="F42" s="36">
        <v>13556.9296875</v>
      </c>
      <c r="G42" s="38">
        <v>51673.75</v>
      </c>
    </row>
    <row r="43" spans="1:7">
      <c r="A43" s="35" t="s">
        <v>97</v>
      </c>
      <c r="B43" s="35" t="s">
        <v>2</v>
      </c>
      <c r="C43" s="35" t="s">
        <v>75</v>
      </c>
      <c r="D43" s="35" t="s">
        <v>79</v>
      </c>
      <c r="E43" s="35" t="s">
        <v>92</v>
      </c>
      <c r="F43" s="36">
        <v>47437.4404296875</v>
      </c>
      <c r="G43" s="38">
        <v>162526.5</v>
      </c>
    </row>
    <row r="44" spans="1:7">
      <c r="A44" s="35" t="s">
        <v>97</v>
      </c>
      <c r="B44" s="35" t="s">
        <v>2</v>
      </c>
      <c r="C44" s="35" t="s">
        <v>75</v>
      </c>
      <c r="D44" s="35" t="s">
        <v>79</v>
      </c>
      <c r="E44" s="35" t="s">
        <v>78</v>
      </c>
      <c r="F44" s="36">
        <v>72757.900390625</v>
      </c>
      <c r="G44" s="38">
        <v>231053.26171875</v>
      </c>
    </row>
    <row r="45" spans="1:7">
      <c r="A45" s="35" t="s">
        <v>97</v>
      </c>
      <c r="B45" s="35" t="s">
        <v>2</v>
      </c>
      <c r="C45" s="35" t="s">
        <v>75</v>
      </c>
      <c r="D45" s="35" t="s">
        <v>79</v>
      </c>
      <c r="E45" s="35" t="s">
        <v>37</v>
      </c>
      <c r="F45" s="36">
        <v>40476.119140625</v>
      </c>
      <c r="G45" s="38">
        <v>108370.8515625</v>
      </c>
    </row>
    <row r="46" spans="1:7">
      <c r="A46" s="35" t="s">
        <v>97</v>
      </c>
      <c r="B46" s="35" t="s">
        <v>2</v>
      </c>
      <c r="C46" s="35" t="s">
        <v>75</v>
      </c>
      <c r="D46" s="35" t="s">
        <v>80</v>
      </c>
      <c r="E46" s="35" t="s">
        <v>92</v>
      </c>
      <c r="F46" s="36">
        <v>11437.4404296875</v>
      </c>
      <c r="G46" s="38">
        <v>48376.5</v>
      </c>
    </row>
    <row r="47" spans="1:7">
      <c r="A47" s="35" t="s">
        <v>97</v>
      </c>
      <c r="B47" s="35" t="s">
        <v>2</v>
      </c>
      <c r="C47" s="35" t="s">
        <v>75</v>
      </c>
      <c r="D47" s="35" t="s">
        <v>80</v>
      </c>
      <c r="E47" s="35" t="s">
        <v>103</v>
      </c>
      <c r="F47" s="36">
        <v>6985.7998046875</v>
      </c>
      <c r="G47" s="38">
        <v>42688.0703125</v>
      </c>
    </row>
    <row r="48" spans="1:7">
      <c r="A48" s="35" t="s">
        <v>97</v>
      </c>
      <c r="B48" s="35" t="s">
        <v>2</v>
      </c>
      <c r="C48" s="35" t="s">
        <v>75</v>
      </c>
      <c r="D48" s="35" t="s">
        <v>80</v>
      </c>
      <c r="E48" s="35" t="s">
        <v>78</v>
      </c>
      <c r="F48" s="36">
        <v>35492.400390625</v>
      </c>
      <c r="G48" s="38">
        <v>109831.568359375</v>
      </c>
    </row>
    <row r="49" spans="1:7">
      <c r="A49" s="35" t="s">
        <v>97</v>
      </c>
      <c r="B49" s="35" t="s">
        <v>2</v>
      </c>
      <c r="C49" s="35" t="s">
        <v>75</v>
      </c>
      <c r="D49" s="35" t="s">
        <v>80</v>
      </c>
      <c r="E49" s="35" t="s">
        <v>37</v>
      </c>
      <c r="F49" s="36">
        <v>17961.11962890625</v>
      </c>
      <c r="G49" s="38">
        <v>58298.8291015625</v>
      </c>
    </row>
    <row r="50" spans="1:7">
      <c r="A50" s="35" t="s">
        <v>97</v>
      </c>
      <c r="B50" s="35" t="s">
        <v>2</v>
      </c>
      <c r="C50" s="35" t="s">
        <v>75</v>
      </c>
      <c r="D50" s="35" t="s">
        <v>80</v>
      </c>
      <c r="E50" s="35" t="s">
        <v>85</v>
      </c>
      <c r="F50" s="36">
        <v>10148.16015625</v>
      </c>
      <c r="G50" s="38">
        <v>97249.4921875</v>
      </c>
    </row>
    <row r="51" spans="1:7" ht="15.75" thickBot="1">
      <c r="A51" s="20" t="s">
        <v>97</v>
      </c>
      <c r="B51" s="22"/>
      <c r="C51" s="22"/>
      <c r="D51" s="22"/>
      <c r="E51" s="22"/>
      <c r="F51" s="22">
        <f>SUM(F36:F50)</f>
        <v>1973997.7546234131</v>
      </c>
      <c r="G51" s="21">
        <f>SUM(G36:G50)</f>
        <v>5854562.7216796875</v>
      </c>
    </row>
    <row r="52" spans="1:7">
      <c r="A52" s="35" t="s">
        <v>106</v>
      </c>
      <c r="B52" s="35" t="s">
        <v>2</v>
      </c>
      <c r="C52" s="35" t="s">
        <v>75</v>
      </c>
      <c r="D52" s="35" t="s">
        <v>76</v>
      </c>
      <c r="E52" s="35" t="s">
        <v>42</v>
      </c>
      <c r="F52" s="36">
        <v>1066688.263671875</v>
      </c>
      <c r="G52" s="38">
        <v>2816597.546875</v>
      </c>
    </row>
    <row r="53" spans="1:7">
      <c r="A53" s="35" t="s">
        <v>106</v>
      </c>
      <c r="B53" s="35" t="s">
        <v>2</v>
      </c>
      <c r="C53" s="35" t="s">
        <v>75</v>
      </c>
      <c r="D53" s="35" t="s">
        <v>74</v>
      </c>
      <c r="E53" s="35" t="s">
        <v>42</v>
      </c>
      <c r="F53" s="36">
        <v>23654.400390625</v>
      </c>
      <c r="G53" s="38">
        <v>32900</v>
      </c>
    </row>
    <row r="54" spans="1:7">
      <c r="A54" s="35" t="s">
        <v>106</v>
      </c>
      <c r="B54" s="35" t="s">
        <v>2</v>
      </c>
      <c r="C54" s="35" t="s">
        <v>75</v>
      </c>
      <c r="D54" s="35" t="s">
        <v>76</v>
      </c>
      <c r="E54" s="35" t="s">
        <v>93</v>
      </c>
      <c r="F54" s="36">
        <v>12756.7197265625</v>
      </c>
      <c r="G54" s="38">
        <v>77618.3515625</v>
      </c>
    </row>
    <row r="55" spans="1:7">
      <c r="A55" s="35" t="s">
        <v>106</v>
      </c>
      <c r="B55" s="35" t="s">
        <v>2</v>
      </c>
      <c r="C55" s="35" t="s">
        <v>75</v>
      </c>
      <c r="D55" s="35" t="s">
        <v>76</v>
      </c>
      <c r="E55" s="35" t="s">
        <v>48</v>
      </c>
      <c r="F55" s="36">
        <v>5901.8701171875</v>
      </c>
      <c r="G55" s="38">
        <v>51270.6484375</v>
      </c>
    </row>
    <row r="56" spans="1:7">
      <c r="A56" s="35" t="s">
        <v>106</v>
      </c>
      <c r="B56" s="35" t="s">
        <v>2</v>
      </c>
      <c r="C56" s="35" t="s">
        <v>75</v>
      </c>
      <c r="D56" s="35" t="s">
        <v>76</v>
      </c>
      <c r="E56" s="35" t="s">
        <v>40</v>
      </c>
      <c r="F56" s="36">
        <v>27633.599609375</v>
      </c>
      <c r="G56" s="38">
        <v>56382.2197265625</v>
      </c>
    </row>
    <row r="57" spans="1:7">
      <c r="A57" s="35" t="s">
        <v>106</v>
      </c>
      <c r="B57" s="35" t="s">
        <v>2</v>
      </c>
      <c r="C57" s="35" t="s">
        <v>75</v>
      </c>
      <c r="D57" s="35" t="s">
        <v>76</v>
      </c>
      <c r="E57" s="35" t="s">
        <v>92</v>
      </c>
      <c r="F57" s="36">
        <v>78777.3798828125</v>
      </c>
      <c r="G57" s="38">
        <v>311308.25</v>
      </c>
    </row>
    <row r="58" spans="1:7">
      <c r="A58" s="35" t="s">
        <v>106</v>
      </c>
      <c r="B58" s="35" t="s">
        <v>2</v>
      </c>
      <c r="C58" s="35" t="s">
        <v>75</v>
      </c>
      <c r="D58" s="35" t="s">
        <v>80</v>
      </c>
      <c r="E58" s="35" t="s">
        <v>78</v>
      </c>
      <c r="F58" s="36">
        <v>39603.6796875</v>
      </c>
      <c r="G58" s="38">
        <v>117127.013671875</v>
      </c>
    </row>
    <row r="59" spans="1:7">
      <c r="A59" s="35" t="s">
        <v>106</v>
      </c>
      <c r="B59" s="35" t="s">
        <v>2</v>
      </c>
      <c r="C59" s="35" t="s">
        <v>75</v>
      </c>
      <c r="D59" s="35" t="s">
        <v>80</v>
      </c>
      <c r="E59" s="35" t="s">
        <v>37</v>
      </c>
      <c r="F59" s="36">
        <v>12924</v>
      </c>
      <c r="G59" s="38">
        <v>33933</v>
      </c>
    </row>
    <row r="60" spans="1:7">
      <c r="A60" s="35" t="s">
        <v>106</v>
      </c>
      <c r="B60" s="35" t="s">
        <v>2</v>
      </c>
      <c r="C60" s="35" t="s">
        <v>75</v>
      </c>
      <c r="D60" s="35" t="s">
        <v>79</v>
      </c>
      <c r="E60" s="35" t="s">
        <v>92</v>
      </c>
      <c r="F60" s="36">
        <v>196724.208984375</v>
      </c>
      <c r="G60" s="38">
        <v>872608.90234375</v>
      </c>
    </row>
    <row r="61" spans="1:7">
      <c r="A61" s="35" t="s">
        <v>106</v>
      </c>
      <c r="B61" s="35" t="s">
        <v>2</v>
      </c>
      <c r="C61" s="35" t="s">
        <v>75</v>
      </c>
      <c r="D61" s="35" t="s">
        <v>79</v>
      </c>
      <c r="E61" s="35" t="s">
        <v>37</v>
      </c>
      <c r="F61" s="36">
        <v>13033.2001953125</v>
      </c>
      <c r="G61" s="38">
        <v>38747.44921875</v>
      </c>
    </row>
    <row r="62" spans="1:7">
      <c r="A62" s="35" t="s">
        <v>106</v>
      </c>
      <c r="B62" s="35" t="s">
        <v>2</v>
      </c>
      <c r="C62" s="35" t="s">
        <v>75</v>
      </c>
      <c r="D62" s="35" t="s">
        <v>79</v>
      </c>
      <c r="E62" s="35" t="s">
        <v>78</v>
      </c>
      <c r="F62" s="36">
        <v>56267.9208984375</v>
      </c>
      <c r="G62" s="38">
        <v>185708.7890625</v>
      </c>
    </row>
    <row r="63" spans="1:7" ht="15.75" thickBot="1">
      <c r="A63" s="20" t="s">
        <v>106</v>
      </c>
      <c r="B63" s="22"/>
      <c r="C63" s="22"/>
      <c r="D63" s="22"/>
      <c r="E63" s="22"/>
      <c r="F63" s="22">
        <f>SUM(F52:F62)</f>
        <v>1533965.2431640625</v>
      </c>
      <c r="G63" s="21">
        <f>SUM(G52:G62)</f>
        <v>4594202.1708984375</v>
      </c>
    </row>
    <row r="64" spans="1:7">
      <c r="A64" s="35" t="s">
        <v>113</v>
      </c>
      <c r="B64" s="35" t="s">
        <v>2</v>
      </c>
      <c r="C64" s="35" t="s">
        <v>75</v>
      </c>
      <c r="D64" s="35" t="s">
        <v>76</v>
      </c>
      <c r="E64" s="35" t="s">
        <v>42</v>
      </c>
      <c r="F64" s="36">
        <v>30137.189453125</v>
      </c>
      <c r="G64" s="38">
        <v>211189.1640625</v>
      </c>
    </row>
    <row r="65" spans="1:7">
      <c r="A65" s="35" t="s">
        <v>113</v>
      </c>
      <c r="B65" s="35" t="s">
        <v>2</v>
      </c>
      <c r="C65" s="35" t="s">
        <v>75</v>
      </c>
      <c r="D65" s="35" t="s">
        <v>80</v>
      </c>
      <c r="E65" s="35" t="s">
        <v>78</v>
      </c>
      <c r="F65" s="36">
        <v>54143.51953125</v>
      </c>
      <c r="G65" s="38">
        <v>154249.68359375</v>
      </c>
    </row>
    <row r="66" spans="1:7">
      <c r="A66" s="35" t="s">
        <v>113</v>
      </c>
      <c r="B66" s="35" t="s">
        <v>2</v>
      </c>
      <c r="C66" s="35" t="s">
        <v>75</v>
      </c>
      <c r="D66" s="35" t="s">
        <v>80</v>
      </c>
      <c r="E66" s="35" t="s">
        <v>103</v>
      </c>
      <c r="F66" s="36">
        <v>7328.2998046875</v>
      </c>
      <c r="G66" s="38">
        <v>40555.76953125</v>
      </c>
    </row>
    <row r="67" spans="1:7">
      <c r="A67" s="35" t="s">
        <v>113</v>
      </c>
      <c r="B67" s="35" t="s">
        <v>2</v>
      </c>
      <c r="C67" s="35" t="s">
        <v>75</v>
      </c>
      <c r="D67" s="35" t="s">
        <v>80</v>
      </c>
      <c r="E67" s="35" t="s">
        <v>85</v>
      </c>
      <c r="F67" s="36">
        <v>14193.0400390625</v>
      </c>
      <c r="G67" s="38">
        <v>123654.75</v>
      </c>
    </row>
    <row r="68" spans="1:7">
      <c r="A68" s="35" t="s">
        <v>113</v>
      </c>
      <c r="B68" s="35" t="s">
        <v>2</v>
      </c>
      <c r="C68" s="35" t="s">
        <v>75</v>
      </c>
      <c r="D68" s="35" t="s">
        <v>79</v>
      </c>
      <c r="E68" s="35" t="s">
        <v>37</v>
      </c>
      <c r="F68" s="36">
        <v>6696</v>
      </c>
      <c r="G68" s="38">
        <v>25182.30078125</v>
      </c>
    </row>
    <row r="69" spans="1:7">
      <c r="A69" s="35" t="s">
        <v>113</v>
      </c>
      <c r="B69" s="35" t="s">
        <v>2</v>
      </c>
      <c r="C69" s="35" t="s">
        <v>75</v>
      </c>
      <c r="D69" s="35" t="s">
        <v>79</v>
      </c>
      <c r="E69" s="35" t="s">
        <v>78</v>
      </c>
      <c r="F69" s="36">
        <v>67533.0400390625</v>
      </c>
      <c r="G69" s="38">
        <v>230945.78515625</v>
      </c>
    </row>
    <row r="70" spans="1:7">
      <c r="A70" s="35" t="s">
        <v>113</v>
      </c>
      <c r="B70" s="35" t="s">
        <v>2</v>
      </c>
      <c r="C70" s="35" t="s">
        <v>75</v>
      </c>
      <c r="D70" s="35" t="s">
        <v>79</v>
      </c>
      <c r="E70" s="35" t="s">
        <v>92</v>
      </c>
      <c r="F70" s="36">
        <v>92837.439453125</v>
      </c>
      <c r="G70" s="38">
        <v>422666.30078125</v>
      </c>
    </row>
    <row r="71" spans="1:7">
      <c r="A71" s="35" t="s">
        <v>113</v>
      </c>
      <c r="B71" s="35" t="s">
        <v>2</v>
      </c>
      <c r="C71" s="35" t="s">
        <v>75</v>
      </c>
      <c r="D71" s="35" t="s">
        <v>80</v>
      </c>
      <c r="E71" s="35" t="s">
        <v>37</v>
      </c>
      <c r="F71" s="36">
        <v>36496.5107421875</v>
      </c>
      <c r="G71" s="38">
        <v>103585.5</v>
      </c>
    </row>
    <row r="72" spans="1:7">
      <c r="A72" s="35" t="s">
        <v>113</v>
      </c>
      <c r="B72" s="35" t="s">
        <v>2</v>
      </c>
      <c r="C72" s="35" t="s">
        <v>75</v>
      </c>
      <c r="D72" s="35" t="s">
        <v>76</v>
      </c>
      <c r="E72" s="35" t="s">
        <v>37</v>
      </c>
      <c r="F72" s="36">
        <v>29073.599609375</v>
      </c>
      <c r="G72" s="38">
        <v>85957.94140625</v>
      </c>
    </row>
    <row r="73" spans="1:7">
      <c r="A73" s="35" t="s">
        <v>113</v>
      </c>
      <c r="B73" s="35" t="s">
        <v>2</v>
      </c>
      <c r="C73" s="35" t="s">
        <v>75</v>
      </c>
      <c r="D73" s="35" t="s">
        <v>80</v>
      </c>
      <c r="E73" s="35" t="s">
        <v>132</v>
      </c>
      <c r="F73" s="36">
        <v>6270</v>
      </c>
      <c r="G73" s="38">
        <v>41797.55859375</v>
      </c>
    </row>
    <row r="74" spans="1:7">
      <c r="A74" s="35" t="s">
        <v>113</v>
      </c>
      <c r="B74" s="35" t="s">
        <v>2</v>
      </c>
      <c r="C74" s="35" t="s">
        <v>75</v>
      </c>
      <c r="D74" s="35" t="s">
        <v>76</v>
      </c>
      <c r="E74" s="35" t="s">
        <v>40</v>
      </c>
      <c r="F74" s="36">
        <v>32457.599609375</v>
      </c>
      <c r="G74" s="38">
        <v>82320</v>
      </c>
    </row>
    <row r="75" spans="1:7">
      <c r="A75" s="35" t="s">
        <v>113</v>
      </c>
      <c r="B75" s="35" t="s">
        <v>2</v>
      </c>
      <c r="C75" s="35" t="s">
        <v>75</v>
      </c>
      <c r="D75" s="35" t="s">
        <v>76</v>
      </c>
      <c r="E75" s="35" t="s">
        <v>92</v>
      </c>
      <c r="F75" s="36">
        <v>104592.640625</v>
      </c>
      <c r="G75" s="38">
        <v>435939</v>
      </c>
    </row>
    <row r="76" spans="1:7">
      <c r="A76" s="35" t="s">
        <v>113</v>
      </c>
      <c r="B76" s="35" t="s">
        <v>2</v>
      </c>
      <c r="C76" s="35" t="s">
        <v>75</v>
      </c>
      <c r="D76" s="35" t="s">
        <v>133</v>
      </c>
      <c r="E76" s="35" t="s">
        <v>42</v>
      </c>
      <c r="F76" s="36">
        <v>525.5999755859375</v>
      </c>
      <c r="G76" s="38">
        <v>7077.419921875</v>
      </c>
    </row>
    <row r="77" spans="1:7">
      <c r="A77" s="35" t="s">
        <v>113</v>
      </c>
      <c r="B77" s="35" t="s">
        <v>2</v>
      </c>
      <c r="C77" s="35" t="s">
        <v>75</v>
      </c>
      <c r="D77" s="35" t="s">
        <v>101</v>
      </c>
      <c r="E77" s="35" t="s">
        <v>42</v>
      </c>
      <c r="F77" s="36">
        <v>59810</v>
      </c>
      <c r="G77" s="38">
        <v>148460</v>
      </c>
    </row>
    <row r="78" spans="1:7">
      <c r="A78" s="35" t="s">
        <v>113</v>
      </c>
      <c r="B78" s="35" t="s">
        <v>2</v>
      </c>
      <c r="C78" s="35" t="s">
        <v>75</v>
      </c>
      <c r="D78" s="35" t="s">
        <v>121</v>
      </c>
      <c r="E78" s="35" t="s">
        <v>42</v>
      </c>
      <c r="F78" s="36">
        <v>3759.7799987792969</v>
      </c>
      <c r="G78" s="38">
        <v>10439.06005859375</v>
      </c>
    </row>
    <row r="79" spans="1:7">
      <c r="A79" s="35" t="s">
        <v>113</v>
      </c>
      <c r="B79" s="35" t="s">
        <v>2</v>
      </c>
      <c r="C79" s="35" t="s">
        <v>75</v>
      </c>
      <c r="D79" s="35" t="s">
        <v>73</v>
      </c>
      <c r="E79" s="35" t="s">
        <v>42</v>
      </c>
      <c r="F79" s="36">
        <v>1690.56005859375</v>
      </c>
      <c r="G79" s="38">
        <v>4486.1201171875</v>
      </c>
    </row>
    <row r="80" spans="1:7">
      <c r="A80" s="35" t="s">
        <v>113</v>
      </c>
      <c r="B80" s="35" t="s">
        <v>2</v>
      </c>
      <c r="C80" s="35" t="s">
        <v>75</v>
      </c>
      <c r="D80" s="35" t="s">
        <v>79</v>
      </c>
      <c r="E80" s="35" t="s">
        <v>134</v>
      </c>
      <c r="F80" s="36">
        <v>12549.8203125</v>
      </c>
      <c r="G80" s="38">
        <v>53910.30078125</v>
      </c>
    </row>
    <row r="81" spans="1:7">
      <c r="A81" s="35" t="s">
        <v>113</v>
      </c>
      <c r="B81" s="35" t="s">
        <v>2</v>
      </c>
      <c r="C81" s="35" t="s">
        <v>75</v>
      </c>
      <c r="D81" s="35" t="s">
        <v>135</v>
      </c>
      <c r="E81" s="35" t="s">
        <v>92</v>
      </c>
      <c r="F81" s="36">
        <v>34272</v>
      </c>
      <c r="G81" s="38">
        <v>192990</v>
      </c>
    </row>
    <row r="82" spans="1:7">
      <c r="A82" s="35" t="s">
        <v>113</v>
      </c>
      <c r="B82" s="35" t="s">
        <v>2</v>
      </c>
      <c r="C82" s="35" t="s">
        <v>75</v>
      </c>
      <c r="D82" s="35" t="s">
        <v>76</v>
      </c>
      <c r="E82" s="35" t="s">
        <v>42</v>
      </c>
      <c r="F82" s="36">
        <v>274728.40234375</v>
      </c>
      <c r="G82" s="38">
        <v>674873.90625</v>
      </c>
    </row>
    <row r="83" spans="1:7">
      <c r="A83" s="35" t="s">
        <v>113</v>
      </c>
      <c r="B83" s="35" t="s">
        <v>2</v>
      </c>
      <c r="C83" s="35" t="s">
        <v>75</v>
      </c>
      <c r="D83" s="35" t="s">
        <v>80</v>
      </c>
      <c r="E83" s="35" t="s">
        <v>92</v>
      </c>
      <c r="F83" s="36">
        <v>24935.0400390625</v>
      </c>
      <c r="G83" s="38">
        <v>53910.30078125</v>
      </c>
    </row>
    <row r="84" spans="1:7">
      <c r="A84" s="35" t="s">
        <v>113</v>
      </c>
      <c r="B84" s="35" t="s">
        <v>2</v>
      </c>
      <c r="C84" s="35" t="s">
        <v>75</v>
      </c>
      <c r="D84" s="35" t="s">
        <v>76</v>
      </c>
      <c r="E84" s="35" t="s">
        <v>48</v>
      </c>
      <c r="F84" s="36">
        <v>12672</v>
      </c>
      <c r="G84" s="38">
        <v>32314.25</v>
      </c>
    </row>
    <row r="85" spans="1:7">
      <c r="A85" s="35" t="s">
        <v>113</v>
      </c>
      <c r="B85" s="35" t="s">
        <v>2</v>
      </c>
      <c r="C85" s="35" t="s">
        <v>75</v>
      </c>
      <c r="D85" s="35" t="s">
        <v>76</v>
      </c>
      <c r="E85" s="35" t="s">
        <v>40</v>
      </c>
      <c r="F85" s="36">
        <v>34214.3994140625</v>
      </c>
      <c r="G85" s="38">
        <v>90304.318359375</v>
      </c>
    </row>
    <row r="86" spans="1:7">
      <c r="A86" s="35" t="s">
        <v>113</v>
      </c>
      <c r="B86" s="35" t="s">
        <v>2</v>
      </c>
      <c r="C86" s="35" t="s">
        <v>75</v>
      </c>
      <c r="D86" s="35" t="s">
        <v>76</v>
      </c>
      <c r="E86" s="35" t="s">
        <v>42</v>
      </c>
      <c r="F86" s="36">
        <v>29810</v>
      </c>
      <c r="G86" s="38">
        <v>70460</v>
      </c>
    </row>
    <row r="87" spans="1:7">
      <c r="A87" s="35" t="s">
        <v>113</v>
      </c>
      <c r="B87" s="35" t="s">
        <v>2</v>
      </c>
      <c r="C87" s="35" t="s">
        <v>75</v>
      </c>
      <c r="D87" s="35" t="s">
        <v>76</v>
      </c>
      <c r="E87" s="35" t="s">
        <v>42</v>
      </c>
      <c r="F87" s="36">
        <v>657537.4375</v>
      </c>
      <c r="G87" s="38">
        <v>1793518.859375</v>
      </c>
    </row>
    <row r="88" spans="1:7">
      <c r="A88" s="35" t="s">
        <v>113</v>
      </c>
      <c r="B88" s="35" t="s">
        <v>2</v>
      </c>
      <c r="C88" s="35" t="s">
        <v>75</v>
      </c>
      <c r="D88" s="35" t="s">
        <v>76</v>
      </c>
      <c r="E88" s="35" t="s">
        <v>48</v>
      </c>
      <c r="F88" s="36">
        <v>1027142.83984375</v>
      </c>
      <c r="G88" s="38">
        <v>147992.70703125</v>
      </c>
    </row>
    <row r="89" spans="1:7" ht="15.75" thickBot="1">
      <c r="A89" s="20" t="s">
        <v>113</v>
      </c>
      <c r="B89" s="22"/>
      <c r="C89" s="22"/>
      <c r="D89" s="22"/>
      <c r="E89" s="22"/>
      <c r="F89" s="22">
        <f>SUM(F64:F88)</f>
        <v>2655406.758392334</v>
      </c>
      <c r="G89" s="21">
        <f>SUM(G64:G88)</f>
        <v>5238780.9965820313</v>
      </c>
    </row>
    <row r="90" spans="1:7">
      <c r="A90" s="35" t="s">
        <v>114</v>
      </c>
      <c r="B90" s="35" t="s">
        <v>2</v>
      </c>
      <c r="C90" s="35" t="s">
        <v>75</v>
      </c>
      <c r="D90" s="35" t="s">
        <v>80</v>
      </c>
      <c r="E90" s="35" t="s">
        <v>78</v>
      </c>
      <c r="F90" s="36">
        <v>64138.8798828125</v>
      </c>
      <c r="G90" s="38">
        <v>190292.798828125</v>
      </c>
    </row>
    <row r="91" spans="1:7">
      <c r="A91" s="35" t="s">
        <v>114</v>
      </c>
      <c r="B91" s="35" t="s">
        <v>2</v>
      </c>
      <c r="C91" s="35" t="s">
        <v>75</v>
      </c>
      <c r="D91" s="35" t="s">
        <v>121</v>
      </c>
      <c r="E91" s="35" t="s">
        <v>42</v>
      </c>
      <c r="F91" s="36">
        <v>1425.199951171875</v>
      </c>
      <c r="G91" s="38">
        <v>3666.0400390625</v>
      </c>
    </row>
    <row r="92" spans="1:7">
      <c r="A92" s="35" t="s">
        <v>114</v>
      </c>
      <c r="B92" s="35" t="s">
        <v>2</v>
      </c>
      <c r="C92" s="35" t="s">
        <v>75</v>
      </c>
      <c r="D92" s="35" t="s">
        <v>76</v>
      </c>
      <c r="E92" s="35" t="s">
        <v>48</v>
      </c>
      <c r="F92" s="36">
        <v>44510.7197265625</v>
      </c>
      <c r="G92" s="38">
        <v>126380.7490234375</v>
      </c>
    </row>
    <row r="93" spans="1:7">
      <c r="A93" s="35" t="s">
        <v>114</v>
      </c>
      <c r="B93" s="35" t="s">
        <v>2</v>
      </c>
      <c r="C93" s="35" t="s">
        <v>75</v>
      </c>
      <c r="D93" s="35" t="s">
        <v>122</v>
      </c>
      <c r="E93" s="35" t="s">
        <v>92</v>
      </c>
      <c r="F93" s="36">
        <v>14400</v>
      </c>
      <c r="G93" s="38">
        <v>59375</v>
      </c>
    </row>
    <row r="94" spans="1:7">
      <c r="A94" s="35" t="s">
        <v>114</v>
      </c>
      <c r="B94" s="35" t="s">
        <v>2</v>
      </c>
      <c r="C94" s="35" t="s">
        <v>75</v>
      </c>
      <c r="D94" s="35" t="s">
        <v>76</v>
      </c>
      <c r="E94" s="35" t="s">
        <v>85</v>
      </c>
      <c r="F94" s="36">
        <v>12409.8203125</v>
      </c>
      <c r="G94" s="38">
        <v>30632.80078125</v>
      </c>
    </row>
    <row r="95" spans="1:7">
      <c r="A95" s="35" t="s">
        <v>114</v>
      </c>
      <c r="B95" s="35" t="s">
        <v>2</v>
      </c>
      <c r="C95" s="35" t="s">
        <v>75</v>
      </c>
      <c r="D95" s="35" t="s">
        <v>76</v>
      </c>
      <c r="E95" s="35" t="s">
        <v>92</v>
      </c>
      <c r="F95" s="36">
        <v>225443.638671875</v>
      </c>
      <c r="G95" s="38">
        <v>931231.75</v>
      </c>
    </row>
    <row r="96" spans="1:7">
      <c r="A96" s="35" t="s">
        <v>114</v>
      </c>
      <c r="B96" s="35" t="s">
        <v>2</v>
      </c>
      <c r="C96" s="35" t="s">
        <v>75</v>
      </c>
      <c r="D96" s="35" t="s">
        <v>76</v>
      </c>
      <c r="E96" s="35" t="s">
        <v>42</v>
      </c>
      <c r="F96" s="36">
        <v>15463.009765625</v>
      </c>
      <c r="G96" s="38">
        <v>107432.3671875</v>
      </c>
    </row>
    <row r="97" spans="1:7">
      <c r="A97" s="35" t="s">
        <v>114</v>
      </c>
      <c r="B97" s="35" t="s">
        <v>2</v>
      </c>
      <c r="C97" s="35" t="s">
        <v>75</v>
      </c>
      <c r="D97" s="35" t="s">
        <v>76</v>
      </c>
      <c r="E97" s="35" t="s">
        <v>37</v>
      </c>
      <c r="F97" s="36">
        <v>41122.181640625</v>
      </c>
      <c r="G97" s="38">
        <v>94078.41015625</v>
      </c>
    </row>
    <row r="98" spans="1:7">
      <c r="A98" s="35" t="s">
        <v>114</v>
      </c>
      <c r="B98" s="35" t="s">
        <v>2</v>
      </c>
      <c r="C98" s="35" t="s">
        <v>75</v>
      </c>
      <c r="D98" s="35" t="s">
        <v>79</v>
      </c>
      <c r="E98" s="35" t="s">
        <v>92</v>
      </c>
      <c r="F98" s="36">
        <v>31903.400390625</v>
      </c>
      <c r="G98" s="38">
        <v>105295</v>
      </c>
    </row>
    <row r="99" spans="1:7">
      <c r="A99" s="35" t="s">
        <v>114</v>
      </c>
      <c r="B99" s="35" t="s">
        <v>2</v>
      </c>
      <c r="C99" s="35" t="s">
        <v>75</v>
      </c>
      <c r="D99" s="35" t="s">
        <v>79</v>
      </c>
      <c r="E99" s="35" t="s">
        <v>37</v>
      </c>
      <c r="F99" s="36">
        <v>47226.9599609375</v>
      </c>
      <c r="G99" s="38">
        <v>160797.822265625</v>
      </c>
    </row>
    <row r="100" spans="1:7">
      <c r="A100" s="35" t="s">
        <v>114</v>
      </c>
      <c r="B100" s="35" t="s">
        <v>2</v>
      </c>
      <c r="C100" s="35" t="s">
        <v>75</v>
      </c>
      <c r="D100" s="35" t="s">
        <v>76</v>
      </c>
      <c r="E100" s="35" t="s">
        <v>42</v>
      </c>
      <c r="F100" s="36">
        <v>56789.30078125</v>
      </c>
      <c r="G100" s="38">
        <v>143615</v>
      </c>
    </row>
    <row r="101" spans="1:7">
      <c r="A101" s="35" t="s">
        <v>114</v>
      </c>
      <c r="B101" s="35" t="s">
        <v>2</v>
      </c>
      <c r="C101" s="35" t="s">
        <v>75</v>
      </c>
      <c r="D101" s="35" t="s">
        <v>80</v>
      </c>
      <c r="E101" s="35" t="s">
        <v>93</v>
      </c>
      <c r="F101" s="36">
        <v>19742.16015625</v>
      </c>
      <c r="G101" s="38">
        <v>120058.6484375</v>
      </c>
    </row>
    <row r="102" spans="1:7">
      <c r="A102" s="35" t="s">
        <v>114</v>
      </c>
      <c r="B102" s="35" t="s">
        <v>2</v>
      </c>
      <c r="C102" s="35" t="s">
        <v>75</v>
      </c>
      <c r="D102" s="35" t="s">
        <v>80</v>
      </c>
      <c r="E102" s="35" t="s">
        <v>37</v>
      </c>
      <c r="F102" s="36">
        <v>20228.400390625</v>
      </c>
      <c r="G102" s="38">
        <v>60839.87109375</v>
      </c>
    </row>
    <row r="103" spans="1:7">
      <c r="A103" s="35" t="s">
        <v>114</v>
      </c>
      <c r="B103" s="35" t="s">
        <v>2</v>
      </c>
      <c r="C103" s="35" t="s">
        <v>75</v>
      </c>
      <c r="D103" s="35" t="s">
        <v>76</v>
      </c>
      <c r="E103" s="35" t="s">
        <v>42</v>
      </c>
      <c r="F103" s="36">
        <v>743202.546875</v>
      </c>
      <c r="G103" s="38">
        <v>1955675.328125</v>
      </c>
    </row>
    <row r="104" spans="1:7">
      <c r="A104" s="35" t="s">
        <v>114</v>
      </c>
      <c r="B104" s="35" t="s">
        <v>2</v>
      </c>
      <c r="C104" s="35" t="s">
        <v>75</v>
      </c>
      <c r="D104" s="35" t="s">
        <v>76</v>
      </c>
      <c r="E104" s="35" t="s">
        <v>42</v>
      </c>
      <c r="F104" s="36">
        <v>258707.30078125</v>
      </c>
      <c r="G104" s="38">
        <v>568271</v>
      </c>
    </row>
    <row r="105" spans="1:7">
      <c r="A105" s="35" t="s">
        <v>114</v>
      </c>
      <c r="B105" s="35" t="s">
        <v>2</v>
      </c>
      <c r="C105" s="35" t="s">
        <v>75</v>
      </c>
      <c r="D105" s="35" t="s">
        <v>76</v>
      </c>
      <c r="E105" s="35" t="s">
        <v>48</v>
      </c>
      <c r="F105" s="36">
        <v>430.33999633789062</v>
      </c>
      <c r="G105" s="38">
        <v>1032</v>
      </c>
    </row>
    <row r="106" spans="1:7">
      <c r="A106" s="35" t="s">
        <v>114</v>
      </c>
      <c r="B106" s="35" t="s">
        <v>2</v>
      </c>
      <c r="C106" s="35" t="s">
        <v>75</v>
      </c>
      <c r="D106" s="35" t="s">
        <v>76</v>
      </c>
      <c r="E106" s="35" t="s">
        <v>40</v>
      </c>
      <c r="F106" s="36">
        <v>22809.599609375</v>
      </c>
      <c r="G106" s="38">
        <v>60172.859375</v>
      </c>
    </row>
    <row r="107" spans="1:7">
      <c r="A107" s="35" t="s">
        <v>114</v>
      </c>
      <c r="B107" s="35" t="s">
        <v>2</v>
      </c>
      <c r="C107" s="35" t="s">
        <v>75</v>
      </c>
      <c r="D107" s="35" t="s">
        <v>79</v>
      </c>
      <c r="E107" s="35" t="s">
        <v>78</v>
      </c>
      <c r="F107" s="36">
        <v>86990</v>
      </c>
      <c r="G107" s="38">
        <v>259380.0703125</v>
      </c>
    </row>
    <row r="108" spans="1:7" ht="15.75" thickBot="1">
      <c r="A108" s="20" t="s">
        <v>114</v>
      </c>
      <c r="B108" s="22"/>
      <c r="C108" s="22"/>
      <c r="D108" s="22"/>
      <c r="E108" s="22"/>
      <c r="F108" s="22">
        <f>SUM(F90:F107)</f>
        <v>1706943.4588928223</v>
      </c>
      <c r="G108" s="21">
        <f>SUM(G90:G107)</f>
        <v>4978227.515625</v>
      </c>
    </row>
    <row r="109" spans="1:7">
      <c r="A109" s="35" t="s">
        <v>136</v>
      </c>
      <c r="B109" s="35" t="s">
        <v>2</v>
      </c>
      <c r="C109" s="35" t="s">
        <v>75</v>
      </c>
      <c r="D109" s="35" t="s">
        <v>80</v>
      </c>
      <c r="E109" s="35" t="s">
        <v>37</v>
      </c>
      <c r="F109" s="36">
        <v>54973.2001953125</v>
      </c>
      <c r="G109" s="38">
        <v>187905.12890625</v>
      </c>
    </row>
    <row r="110" spans="1:7">
      <c r="A110" s="35" t="s">
        <v>136</v>
      </c>
      <c r="B110" s="35" t="s">
        <v>2</v>
      </c>
      <c r="C110" s="35" t="s">
        <v>75</v>
      </c>
      <c r="D110" s="35" t="s">
        <v>76</v>
      </c>
      <c r="E110" s="35" t="s">
        <v>48</v>
      </c>
      <c r="F110" s="36">
        <v>45089.279296875</v>
      </c>
      <c r="G110" s="38">
        <v>126281.609375</v>
      </c>
    </row>
    <row r="111" spans="1:7">
      <c r="A111" s="35" t="s">
        <v>136</v>
      </c>
      <c r="B111" s="35" t="s">
        <v>2</v>
      </c>
      <c r="C111" s="35" t="s">
        <v>75</v>
      </c>
      <c r="D111" s="35" t="s">
        <v>122</v>
      </c>
      <c r="E111" s="35" t="s">
        <v>92</v>
      </c>
      <c r="F111" s="36">
        <v>14400</v>
      </c>
      <c r="G111" s="38">
        <v>59375</v>
      </c>
    </row>
    <row r="112" spans="1:7">
      <c r="A112" s="35" t="s">
        <v>136</v>
      </c>
      <c r="B112" s="35" t="s">
        <v>2</v>
      </c>
      <c r="C112" s="35" t="s">
        <v>75</v>
      </c>
      <c r="D112" s="35" t="s">
        <v>76</v>
      </c>
      <c r="E112" s="35" t="s">
        <v>92</v>
      </c>
      <c r="F112" s="36">
        <v>30240</v>
      </c>
      <c r="G112" s="38">
        <v>123312.5</v>
      </c>
    </row>
    <row r="113" spans="1:7">
      <c r="A113" s="35" t="s">
        <v>136</v>
      </c>
      <c r="B113" s="35" t="s">
        <v>2</v>
      </c>
      <c r="C113" s="35" t="s">
        <v>75</v>
      </c>
      <c r="D113" s="35" t="s">
        <v>76</v>
      </c>
      <c r="E113" s="35" t="s">
        <v>40</v>
      </c>
      <c r="F113" s="36">
        <v>15966.7197265625</v>
      </c>
      <c r="G113" s="38">
        <v>57069.6015625</v>
      </c>
    </row>
    <row r="114" spans="1:7">
      <c r="A114" s="35" t="s">
        <v>136</v>
      </c>
      <c r="B114" s="35" t="s">
        <v>2</v>
      </c>
      <c r="C114" s="35" t="s">
        <v>75</v>
      </c>
      <c r="D114" s="35" t="s">
        <v>76</v>
      </c>
      <c r="E114" s="35" t="s">
        <v>42</v>
      </c>
      <c r="F114" s="36">
        <v>45493.1005859375</v>
      </c>
      <c r="G114" s="38">
        <v>182418.6875</v>
      </c>
    </row>
    <row r="115" spans="1:7">
      <c r="A115" s="35" t="s">
        <v>136</v>
      </c>
      <c r="B115" s="35" t="s">
        <v>2</v>
      </c>
      <c r="C115" s="35" t="s">
        <v>75</v>
      </c>
      <c r="D115" s="35" t="s">
        <v>79</v>
      </c>
      <c r="E115" s="35" t="s">
        <v>85</v>
      </c>
      <c r="F115" s="36">
        <v>12687.9404296875</v>
      </c>
      <c r="G115" s="38">
        <v>114061.546875</v>
      </c>
    </row>
    <row r="116" spans="1:7">
      <c r="A116" s="35" t="s">
        <v>136</v>
      </c>
      <c r="B116" s="35" t="s">
        <v>2</v>
      </c>
      <c r="C116" s="35" t="s">
        <v>75</v>
      </c>
      <c r="D116" s="35" t="s">
        <v>79</v>
      </c>
      <c r="E116" s="35" t="s">
        <v>92</v>
      </c>
      <c r="F116" s="36">
        <v>62144</v>
      </c>
      <c r="G116" s="38">
        <v>247990</v>
      </c>
    </row>
    <row r="117" spans="1:7">
      <c r="A117" s="35" t="s">
        <v>136</v>
      </c>
      <c r="B117" s="35" t="s">
        <v>2</v>
      </c>
      <c r="C117" s="35" t="s">
        <v>75</v>
      </c>
      <c r="D117" s="35" t="s">
        <v>79</v>
      </c>
      <c r="E117" s="35" t="s">
        <v>103</v>
      </c>
      <c r="F117" s="36">
        <v>6798</v>
      </c>
      <c r="G117" s="38">
        <v>41843.03125</v>
      </c>
    </row>
    <row r="118" spans="1:7">
      <c r="A118" s="35" t="s">
        <v>136</v>
      </c>
      <c r="B118" s="35" t="s">
        <v>2</v>
      </c>
      <c r="C118" s="35" t="s">
        <v>75</v>
      </c>
      <c r="D118" s="35" t="s">
        <v>79</v>
      </c>
      <c r="E118" s="35" t="s">
        <v>78</v>
      </c>
      <c r="F118" s="36">
        <v>82812.9609375</v>
      </c>
      <c r="G118" s="38">
        <v>246001.33984375</v>
      </c>
    </row>
    <row r="119" spans="1:7">
      <c r="A119" s="35" t="s">
        <v>136</v>
      </c>
      <c r="B119" s="35" t="s">
        <v>2</v>
      </c>
      <c r="C119" s="35" t="s">
        <v>75</v>
      </c>
      <c r="D119" s="35" t="s">
        <v>79</v>
      </c>
      <c r="E119" s="35" t="s">
        <v>37</v>
      </c>
      <c r="F119" s="36">
        <v>28578.60009765625</v>
      </c>
      <c r="G119" s="38">
        <v>87442.080078125</v>
      </c>
    </row>
    <row r="120" spans="1:7">
      <c r="A120" s="35" t="s">
        <v>136</v>
      </c>
      <c r="B120" s="35" t="s">
        <v>2</v>
      </c>
      <c r="C120" s="35" t="s">
        <v>75</v>
      </c>
      <c r="D120" s="35" t="s">
        <v>80</v>
      </c>
      <c r="E120" s="35" t="s">
        <v>92</v>
      </c>
      <c r="F120" s="36">
        <v>45182.71875</v>
      </c>
      <c r="G120" s="38">
        <v>210914</v>
      </c>
    </row>
    <row r="121" spans="1:7">
      <c r="A121" s="35" t="s">
        <v>136</v>
      </c>
      <c r="B121" s="35" t="s">
        <v>2</v>
      </c>
      <c r="C121" s="35" t="s">
        <v>75</v>
      </c>
      <c r="D121" s="35" t="s">
        <v>80</v>
      </c>
      <c r="E121" s="35" t="s">
        <v>78</v>
      </c>
      <c r="F121" s="36">
        <v>38587.2001953125</v>
      </c>
      <c r="G121" s="38">
        <v>103379.53125</v>
      </c>
    </row>
    <row r="122" spans="1:7">
      <c r="A122" s="35" t="s">
        <v>136</v>
      </c>
      <c r="B122" s="35" t="s">
        <v>2</v>
      </c>
      <c r="C122" s="35" t="s">
        <v>75</v>
      </c>
      <c r="D122" s="35" t="s">
        <v>76</v>
      </c>
      <c r="E122" s="35" t="s">
        <v>42</v>
      </c>
      <c r="F122" s="36">
        <v>1241974.7578125</v>
      </c>
      <c r="G122" s="38">
        <v>3262176.0625</v>
      </c>
    </row>
    <row r="123" spans="1:7">
      <c r="A123" s="35" t="s">
        <v>136</v>
      </c>
      <c r="B123" s="35" t="s">
        <v>2</v>
      </c>
      <c r="C123" s="35" t="s">
        <v>75</v>
      </c>
      <c r="D123" s="35" t="s">
        <v>76</v>
      </c>
      <c r="E123" s="35" t="s">
        <v>42</v>
      </c>
      <c r="F123" s="36">
        <v>69605.80078125</v>
      </c>
      <c r="G123" s="38">
        <v>160860</v>
      </c>
    </row>
    <row r="124" spans="1:7">
      <c r="A124" s="35" t="s">
        <v>136</v>
      </c>
      <c r="B124" s="35" t="s">
        <v>2</v>
      </c>
      <c r="C124" s="35" t="s">
        <v>75</v>
      </c>
      <c r="D124" s="35" t="s">
        <v>80</v>
      </c>
      <c r="E124" s="35" t="s">
        <v>40</v>
      </c>
      <c r="F124" s="36">
        <v>22591.359375</v>
      </c>
      <c r="G124" s="38">
        <v>105457</v>
      </c>
    </row>
    <row r="125" spans="1:7">
      <c r="A125" s="35" t="s">
        <v>136</v>
      </c>
      <c r="B125" s="35" t="s">
        <v>2</v>
      </c>
      <c r="C125" s="35" t="s">
        <v>75</v>
      </c>
      <c r="D125" s="35" t="s">
        <v>76</v>
      </c>
      <c r="E125" s="35" t="s">
        <v>40</v>
      </c>
      <c r="F125" s="36">
        <v>18092.15966796875</v>
      </c>
      <c r="G125" s="38">
        <v>54433.75</v>
      </c>
    </row>
    <row r="126" spans="1:7" ht="15.75" thickBot="1">
      <c r="A126" s="20" t="s">
        <v>136</v>
      </c>
      <c r="B126" s="22"/>
      <c r="C126" s="22"/>
      <c r="D126" s="22"/>
      <c r="E126" s="22"/>
      <c r="F126" s="22">
        <f>SUM(F109:F125)</f>
        <v>1835217.7978515625</v>
      </c>
      <c r="G126" s="21">
        <f>SUM(G109:G125)</f>
        <v>5370920.869140625</v>
      </c>
    </row>
    <row r="127" spans="1:7">
      <c r="A127" s="35" t="s">
        <v>138</v>
      </c>
      <c r="B127" s="35" t="s">
        <v>2</v>
      </c>
      <c r="C127" s="35" t="s">
        <v>75</v>
      </c>
      <c r="D127" s="35" t="s">
        <v>76</v>
      </c>
      <c r="E127" s="35" t="s">
        <v>100</v>
      </c>
      <c r="F127" s="36">
        <v>299.51998901367187</v>
      </c>
      <c r="G127" s="38">
        <v>852</v>
      </c>
    </row>
    <row r="128" spans="1:7">
      <c r="A128" s="35" t="s">
        <v>138</v>
      </c>
      <c r="B128" s="35" t="s">
        <v>2</v>
      </c>
      <c r="C128" s="35" t="s">
        <v>75</v>
      </c>
      <c r="D128" s="35" t="s">
        <v>76</v>
      </c>
      <c r="E128" s="35" t="s">
        <v>40</v>
      </c>
      <c r="F128" s="36">
        <v>633.03997802734375</v>
      </c>
      <c r="G128" s="38">
        <v>5620</v>
      </c>
    </row>
    <row r="129" spans="1:7">
      <c r="A129" s="35" t="s">
        <v>138</v>
      </c>
      <c r="B129" s="35" t="s">
        <v>2</v>
      </c>
      <c r="C129" s="35" t="s">
        <v>75</v>
      </c>
      <c r="D129" s="35" t="s">
        <v>76</v>
      </c>
      <c r="E129" s="35" t="s">
        <v>48</v>
      </c>
      <c r="F129" s="36">
        <v>31511.6103515625</v>
      </c>
      <c r="G129" s="38">
        <v>98879.7783203125</v>
      </c>
    </row>
    <row r="130" spans="1:7">
      <c r="A130" s="35" t="s">
        <v>138</v>
      </c>
      <c r="B130" s="35" t="s">
        <v>2</v>
      </c>
      <c r="C130" s="35" t="s">
        <v>75</v>
      </c>
      <c r="D130" s="35" t="s">
        <v>121</v>
      </c>
      <c r="E130" s="35" t="s">
        <v>42</v>
      </c>
      <c r="F130" s="36">
        <v>1426.1099853515625</v>
      </c>
      <c r="G130" s="38">
        <v>2188.449951171875</v>
      </c>
    </row>
    <row r="131" spans="1:7">
      <c r="A131" s="35" t="s">
        <v>138</v>
      </c>
      <c r="B131" s="35" t="s">
        <v>2</v>
      </c>
      <c r="C131" s="35" t="s">
        <v>75</v>
      </c>
      <c r="D131" s="35" t="s">
        <v>76</v>
      </c>
      <c r="E131" s="35" t="s">
        <v>42</v>
      </c>
      <c r="F131" s="36">
        <v>22464</v>
      </c>
      <c r="G131" s="38">
        <v>50700</v>
      </c>
    </row>
    <row r="132" spans="1:7">
      <c r="A132" s="35" t="s">
        <v>138</v>
      </c>
      <c r="B132" s="35" t="s">
        <v>2</v>
      </c>
      <c r="C132" s="35" t="s">
        <v>75</v>
      </c>
      <c r="D132" s="35" t="s">
        <v>133</v>
      </c>
      <c r="E132" s="35" t="s">
        <v>42</v>
      </c>
      <c r="F132" s="36">
        <v>336</v>
      </c>
      <c r="G132" s="38">
        <v>13700</v>
      </c>
    </row>
    <row r="133" spans="1:7">
      <c r="A133" s="35" t="s">
        <v>138</v>
      </c>
      <c r="B133" s="35" t="s">
        <v>2</v>
      </c>
      <c r="C133" s="35" t="s">
        <v>75</v>
      </c>
      <c r="D133" s="35" t="s">
        <v>76</v>
      </c>
      <c r="E133" s="35" t="s">
        <v>92</v>
      </c>
      <c r="F133" s="36">
        <v>67779.837890625</v>
      </c>
      <c r="G133" s="38">
        <v>316362</v>
      </c>
    </row>
    <row r="134" spans="1:7">
      <c r="A134" s="35" t="s">
        <v>138</v>
      </c>
      <c r="B134" s="35" t="s">
        <v>2</v>
      </c>
      <c r="C134" s="35" t="s">
        <v>75</v>
      </c>
      <c r="D134" s="35" t="s">
        <v>76</v>
      </c>
      <c r="E134" s="35" t="s">
        <v>40</v>
      </c>
      <c r="F134" s="36">
        <v>32457.599609375</v>
      </c>
      <c r="G134" s="38">
        <v>81163.6015625</v>
      </c>
    </row>
    <row r="135" spans="1:7">
      <c r="A135" s="35" t="s">
        <v>138</v>
      </c>
      <c r="B135" s="35" t="s">
        <v>2</v>
      </c>
      <c r="C135" s="35" t="s">
        <v>75</v>
      </c>
      <c r="D135" s="35" t="s">
        <v>76</v>
      </c>
      <c r="E135" s="35" t="s">
        <v>42</v>
      </c>
      <c r="F135" s="36">
        <v>15463.009765625</v>
      </c>
      <c r="G135" s="38">
        <v>107432.3671875</v>
      </c>
    </row>
    <row r="136" spans="1:7">
      <c r="A136" s="35" t="s">
        <v>138</v>
      </c>
      <c r="B136" s="35" t="s">
        <v>2</v>
      </c>
      <c r="C136" s="35" t="s">
        <v>75</v>
      </c>
      <c r="D136" s="35" t="s">
        <v>79</v>
      </c>
      <c r="E136" s="35" t="s">
        <v>92</v>
      </c>
      <c r="F136" s="36">
        <v>22591.359375</v>
      </c>
      <c r="G136" s="38">
        <v>105457</v>
      </c>
    </row>
    <row r="137" spans="1:7">
      <c r="A137" s="35" t="s">
        <v>138</v>
      </c>
      <c r="B137" s="35" t="s">
        <v>2</v>
      </c>
      <c r="C137" s="35" t="s">
        <v>75</v>
      </c>
      <c r="D137" s="35" t="s">
        <v>79</v>
      </c>
      <c r="E137" s="35" t="s">
        <v>78</v>
      </c>
      <c r="F137" s="36">
        <v>20542.240234375</v>
      </c>
      <c r="G137" s="38">
        <v>70904.73828125</v>
      </c>
    </row>
    <row r="138" spans="1:7" ht="30">
      <c r="A138" s="35" t="s">
        <v>138</v>
      </c>
      <c r="B138" s="35" t="s">
        <v>2</v>
      </c>
      <c r="C138" s="35" t="s">
        <v>75</v>
      </c>
      <c r="D138" s="35" t="s">
        <v>140</v>
      </c>
      <c r="E138" s="35" t="s">
        <v>78</v>
      </c>
      <c r="F138" s="36">
        <v>1252</v>
      </c>
      <c r="G138" s="38">
        <v>28951.23046875</v>
      </c>
    </row>
    <row r="139" spans="1:7">
      <c r="A139" s="35" t="s">
        <v>138</v>
      </c>
      <c r="B139" s="35" t="s">
        <v>2</v>
      </c>
      <c r="C139" s="35" t="s">
        <v>75</v>
      </c>
      <c r="D139" s="35" t="s">
        <v>80</v>
      </c>
      <c r="E139" s="35" t="s">
        <v>131</v>
      </c>
      <c r="F139" s="36">
        <v>5772.60009765625</v>
      </c>
      <c r="G139" s="38">
        <v>36098.01171875</v>
      </c>
    </row>
    <row r="140" spans="1:7">
      <c r="A140" s="35" t="s">
        <v>138</v>
      </c>
      <c r="B140" s="35" t="s">
        <v>2</v>
      </c>
      <c r="C140" s="35" t="s">
        <v>75</v>
      </c>
      <c r="D140" s="35" t="s">
        <v>80</v>
      </c>
      <c r="E140" s="35" t="s">
        <v>78</v>
      </c>
      <c r="F140" s="36">
        <v>29993.19970703125</v>
      </c>
      <c r="G140" s="38">
        <v>101697.869140625</v>
      </c>
    </row>
    <row r="141" spans="1:7">
      <c r="A141" s="35" t="s">
        <v>138</v>
      </c>
      <c r="B141" s="35" t="s">
        <v>2</v>
      </c>
      <c r="C141" s="35" t="s">
        <v>75</v>
      </c>
      <c r="D141" s="35" t="s">
        <v>80</v>
      </c>
      <c r="E141" s="35" t="s">
        <v>37</v>
      </c>
      <c r="F141" s="36">
        <v>20394.4794921875</v>
      </c>
      <c r="G141" s="38">
        <v>66345.400390625</v>
      </c>
    </row>
    <row r="142" spans="1:7">
      <c r="A142" s="35" t="s">
        <v>138</v>
      </c>
      <c r="B142" s="35" t="s">
        <v>2</v>
      </c>
      <c r="C142" s="35" t="s">
        <v>75</v>
      </c>
      <c r="D142" s="35" t="s">
        <v>76</v>
      </c>
      <c r="E142" s="35" t="s">
        <v>42</v>
      </c>
      <c r="F142" s="36">
        <v>1164611.53125</v>
      </c>
      <c r="G142" s="38">
        <v>3209556.3125</v>
      </c>
    </row>
    <row r="143" spans="1:7">
      <c r="A143" s="35" t="s">
        <v>138</v>
      </c>
      <c r="B143" s="35" t="s">
        <v>2</v>
      </c>
      <c r="C143" s="35" t="s">
        <v>75</v>
      </c>
      <c r="D143" s="35" t="s">
        <v>76</v>
      </c>
      <c r="E143" s="35" t="s">
        <v>42</v>
      </c>
      <c r="F143" s="36">
        <v>22464</v>
      </c>
      <c r="G143" s="38">
        <v>50700</v>
      </c>
    </row>
    <row r="144" spans="1:7">
      <c r="A144" s="35" t="s">
        <v>138</v>
      </c>
      <c r="B144" s="35" t="s">
        <v>2</v>
      </c>
      <c r="C144" s="35" t="s">
        <v>75</v>
      </c>
      <c r="D144" s="35" t="s">
        <v>80</v>
      </c>
      <c r="E144" s="35" t="s">
        <v>92</v>
      </c>
      <c r="F144" s="36">
        <v>22591.359375</v>
      </c>
      <c r="G144" s="38">
        <v>105457</v>
      </c>
    </row>
    <row r="145" spans="1:7">
      <c r="A145" s="35" t="s">
        <v>138</v>
      </c>
      <c r="B145" s="35" t="s">
        <v>2</v>
      </c>
      <c r="C145" s="35" t="s">
        <v>75</v>
      </c>
      <c r="D145" s="35" t="s">
        <v>76</v>
      </c>
      <c r="E145" s="35" t="s">
        <v>40</v>
      </c>
      <c r="F145" s="36">
        <v>11024.510009765625</v>
      </c>
      <c r="G145" s="38">
        <v>49168.908203125</v>
      </c>
    </row>
    <row r="146" spans="1:7" ht="15.75" thickBot="1">
      <c r="A146" s="20" t="s">
        <v>138</v>
      </c>
      <c r="B146" s="22"/>
      <c r="C146" s="22"/>
      <c r="D146" s="22"/>
      <c r="E146" s="22"/>
      <c r="F146" s="22">
        <f>SUM(F127:F145)</f>
        <v>1493608.0071105957</v>
      </c>
      <c r="G146" s="21">
        <f>SUM(G127:G145)</f>
        <v>4501234.6677246094</v>
      </c>
    </row>
    <row r="147" spans="1:7">
      <c r="A147" s="35" t="s">
        <v>143</v>
      </c>
      <c r="B147" s="35" t="s">
        <v>2</v>
      </c>
      <c r="C147" s="35" t="s">
        <v>75</v>
      </c>
      <c r="D147" s="35" t="s">
        <v>80</v>
      </c>
      <c r="E147" s="35" t="s">
        <v>78</v>
      </c>
      <c r="F147" s="36">
        <v>19200</v>
      </c>
      <c r="G147" s="38">
        <v>56643.80078125</v>
      </c>
    </row>
    <row r="148" spans="1:7">
      <c r="A148" s="35" t="s">
        <v>143</v>
      </c>
      <c r="B148" s="35" t="s">
        <v>2</v>
      </c>
      <c r="C148" s="35" t="s">
        <v>75</v>
      </c>
      <c r="D148" s="35" t="s">
        <v>121</v>
      </c>
      <c r="E148" s="35" t="s">
        <v>42</v>
      </c>
      <c r="F148" s="36">
        <v>4099.7501220703125</v>
      </c>
      <c r="G148" s="38">
        <v>9097.77001953125</v>
      </c>
    </row>
    <row r="149" spans="1:7">
      <c r="A149" s="35" t="s">
        <v>143</v>
      </c>
      <c r="B149" s="35" t="s">
        <v>2</v>
      </c>
      <c r="C149" s="35" t="s">
        <v>75</v>
      </c>
      <c r="D149" s="35" t="s">
        <v>79</v>
      </c>
      <c r="E149" s="35" t="s">
        <v>132</v>
      </c>
      <c r="F149" s="36">
        <v>4667.080078125</v>
      </c>
      <c r="G149" s="38">
        <v>64933.3984375</v>
      </c>
    </row>
    <row r="150" spans="1:7">
      <c r="A150" s="35" t="s">
        <v>143</v>
      </c>
      <c r="B150" s="35" t="s">
        <v>2</v>
      </c>
      <c r="C150" s="35" t="s">
        <v>75</v>
      </c>
      <c r="D150" s="35" t="s">
        <v>76</v>
      </c>
      <c r="E150" s="35" t="s">
        <v>48</v>
      </c>
      <c r="F150" s="36">
        <v>25823.7998046875</v>
      </c>
      <c r="G150" s="38">
        <v>73965.708984375</v>
      </c>
    </row>
    <row r="151" spans="1:7">
      <c r="A151" s="35" t="s">
        <v>143</v>
      </c>
      <c r="B151" s="35" t="s">
        <v>2</v>
      </c>
      <c r="C151" s="35" t="s">
        <v>75</v>
      </c>
      <c r="D151" s="35" t="s">
        <v>74</v>
      </c>
      <c r="E151" s="35" t="s">
        <v>42</v>
      </c>
      <c r="F151" s="36">
        <v>6069.85986328125</v>
      </c>
      <c r="G151" s="38">
        <v>8460</v>
      </c>
    </row>
    <row r="152" spans="1:7">
      <c r="A152" s="35" t="s">
        <v>143</v>
      </c>
      <c r="B152" s="35" t="s">
        <v>2</v>
      </c>
      <c r="C152" s="35" t="s">
        <v>75</v>
      </c>
      <c r="D152" s="35" t="s">
        <v>76</v>
      </c>
      <c r="E152" s="35" t="s">
        <v>142</v>
      </c>
      <c r="F152" s="36">
        <v>2700</v>
      </c>
      <c r="G152" s="38">
        <v>10404</v>
      </c>
    </row>
    <row r="153" spans="1:7">
      <c r="A153" s="35" t="s">
        <v>143</v>
      </c>
      <c r="B153" s="35" t="s">
        <v>2</v>
      </c>
      <c r="C153" s="35" t="s">
        <v>75</v>
      </c>
      <c r="D153" s="35" t="s">
        <v>76</v>
      </c>
      <c r="E153" s="35" t="s">
        <v>42</v>
      </c>
      <c r="F153" s="36">
        <v>15463.5</v>
      </c>
      <c r="G153" s="38">
        <v>107585.9765625</v>
      </c>
    </row>
    <row r="154" spans="1:7">
      <c r="A154" s="35" t="s">
        <v>143</v>
      </c>
      <c r="B154" s="35" t="s">
        <v>2</v>
      </c>
      <c r="C154" s="35" t="s">
        <v>75</v>
      </c>
      <c r="D154" s="35" t="s">
        <v>76</v>
      </c>
      <c r="E154" s="35" t="s">
        <v>78</v>
      </c>
      <c r="F154" s="36">
        <v>40920.240234375</v>
      </c>
      <c r="G154" s="38">
        <v>107795.87890625</v>
      </c>
    </row>
    <row r="155" spans="1:7">
      <c r="A155" s="35" t="s">
        <v>143</v>
      </c>
      <c r="B155" s="35" t="s">
        <v>2</v>
      </c>
      <c r="C155" s="35" t="s">
        <v>75</v>
      </c>
      <c r="D155" s="35" t="s">
        <v>79</v>
      </c>
      <c r="E155" s="35" t="s">
        <v>78</v>
      </c>
      <c r="F155" s="36">
        <v>62801.201171875</v>
      </c>
      <c r="G155" s="38">
        <v>200118.94140625</v>
      </c>
    </row>
    <row r="156" spans="1:7">
      <c r="A156" s="35" t="s">
        <v>143</v>
      </c>
      <c r="B156" s="35" t="s">
        <v>2</v>
      </c>
      <c r="C156" s="35" t="s">
        <v>75</v>
      </c>
      <c r="D156" s="35" t="s">
        <v>80</v>
      </c>
      <c r="E156" s="35" t="s">
        <v>85</v>
      </c>
      <c r="F156" s="36">
        <v>4303.97021484375</v>
      </c>
      <c r="G156" s="38">
        <v>91547.140625</v>
      </c>
    </row>
    <row r="157" spans="1:7">
      <c r="A157" s="35" t="s">
        <v>143</v>
      </c>
      <c r="B157" s="35" t="s">
        <v>2</v>
      </c>
      <c r="C157" s="35" t="s">
        <v>75</v>
      </c>
      <c r="D157" s="35" t="s">
        <v>80</v>
      </c>
      <c r="E157" s="35" t="s">
        <v>37</v>
      </c>
      <c r="F157" s="36">
        <v>43653.39990234375</v>
      </c>
      <c r="G157" s="38">
        <v>157964.97265625</v>
      </c>
    </row>
    <row r="158" spans="1:7">
      <c r="A158" s="35" t="s">
        <v>143</v>
      </c>
      <c r="B158" s="35" t="s">
        <v>2</v>
      </c>
      <c r="C158" s="35" t="s">
        <v>75</v>
      </c>
      <c r="D158" s="35" t="s">
        <v>79</v>
      </c>
      <c r="E158" s="35" t="s">
        <v>93</v>
      </c>
      <c r="F158" s="36">
        <v>22750</v>
      </c>
      <c r="G158" s="38">
        <v>63749.30859375</v>
      </c>
    </row>
    <row r="159" spans="1:7">
      <c r="A159" s="35" t="s">
        <v>143</v>
      </c>
      <c r="B159" s="35" t="s">
        <v>2</v>
      </c>
      <c r="C159" s="35" t="s">
        <v>75</v>
      </c>
      <c r="D159" s="35" t="s">
        <v>102</v>
      </c>
      <c r="E159" s="35" t="s">
        <v>48</v>
      </c>
      <c r="F159" s="36">
        <v>11610.240234375</v>
      </c>
      <c r="G159" s="38">
        <v>44586</v>
      </c>
    </row>
    <row r="160" spans="1:7">
      <c r="A160" s="35" t="s">
        <v>143</v>
      </c>
      <c r="B160" s="35" t="s">
        <v>2</v>
      </c>
      <c r="C160" s="35" t="s">
        <v>75</v>
      </c>
      <c r="D160" s="35" t="s">
        <v>79</v>
      </c>
      <c r="E160" s="35" t="s">
        <v>37</v>
      </c>
      <c r="F160" s="36">
        <v>139181.2998046875</v>
      </c>
      <c r="G160" s="38">
        <v>147490.982421875</v>
      </c>
    </row>
    <row r="161" spans="1:7">
      <c r="A161" s="35" t="s">
        <v>143</v>
      </c>
      <c r="B161" s="35" t="s">
        <v>2</v>
      </c>
      <c r="C161" s="35" t="s">
        <v>75</v>
      </c>
      <c r="D161" s="35" t="s">
        <v>76</v>
      </c>
      <c r="E161" s="35" t="s">
        <v>42</v>
      </c>
      <c r="F161" s="36">
        <v>89846</v>
      </c>
      <c r="G161" s="38">
        <v>202800</v>
      </c>
    </row>
    <row r="162" spans="1:7">
      <c r="A162" s="35" t="s">
        <v>143</v>
      </c>
      <c r="B162" s="35" t="s">
        <v>2</v>
      </c>
      <c r="C162" s="35" t="s">
        <v>75</v>
      </c>
      <c r="D162" s="35" t="s">
        <v>76</v>
      </c>
      <c r="E162" s="35" t="s">
        <v>42</v>
      </c>
      <c r="F162" s="36">
        <v>1090178.3984375</v>
      </c>
      <c r="G162" s="38">
        <v>3180834.6875</v>
      </c>
    </row>
    <row r="163" spans="1:7">
      <c r="A163" s="35" t="s">
        <v>143</v>
      </c>
      <c r="B163" s="35" t="s">
        <v>2</v>
      </c>
      <c r="C163" s="35" t="s">
        <v>75</v>
      </c>
      <c r="D163" s="35" t="s">
        <v>76</v>
      </c>
      <c r="E163" s="35" t="s">
        <v>40</v>
      </c>
      <c r="F163" s="36">
        <v>26373.19970703125</v>
      </c>
      <c r="G163" s="38">
        <v>72230.837890625</v>
      </c>
    </row>
    <row r="164" spans="1:7" ht="15.75" thickBot="1">
      <c r="A164" s="20" t="s">
        <v>143</v>
      </c>
      <c r="B164" s="22"/>
      <c r="C164" s="22"/>
      <c r="D164" s="22"/>
      <c r="E164" s="22"/>
      <c r="F164" s="22">
        <f>SUM(F147:F163)</f>
        <v>1609641.9395751953</v>
      </c>
      <c r="G164" s="21">
        <f>SUM(G147:G163)</f>
        <v>4600209.4047851563</v>
      </c>
    </row>
    <row r="165" spans="1:7">
      <c r="A165" s="35" t="s">
        <v>145</v>
      </c>
      <c r="B165" s="35" t="s">
        <v>2</v>
      </c>
      <c r="C165" s="35" t="s">
        <v>75</v>
      </c>
      <c r="D165" s="35" t="s">
        <v>80</v>
      </c>
      <c r="E165" s="35" t="s">
        <v>37</v>
      </c>
      <c r="F165" s="36">
        <v>108713.28173828125</v>
      </c>
      <c r="G165" s="38">
        <v>286538.185546875</v>
      </c>
    </row>
    <row r="166" spans="1:7">
      <c r="A166" s="35" t="s">
        <v>145</v>
      </c>
      <c r="B166" s="35" t="s">
        <v>2</v>
      </c>
      <c r="C166" s="35" t="s">
        <v>75</v>
      </c>
      <c r="D166" s="35" t="s">
        <v>74</v>
      </c>
      <c r="E166" s="35" t="s">
        <v>100</v>
      </c>
      <c r="F166" s="36">
        <v>9219.2802734375</v>
      </c>
      <c r="G166" s="38">
        <v>1370.699951171875</v>
      </c>
    </row>
    <row r="167" spans="1:7">
      <c r="A167" s="35" t="s">
        <v>145</v>
      </c>
      <c r="B167" s="35" t="s">
        <v>2</v>
      </c>
      <c r="C167" s="35" t="s">
        <v>75</v>
      </c>
      <c r="D167" s="35" t="s">
        <v>74</v>
      </c>
      <c r="E167" s="35" t="s">
        <v>40</v>
      </c>
      <c r="F167" s="36">
        <v>22.680000305175781</v>
      </c>
      <c r="G167" s="38">
        <v>500</v>
      </c>
    </row>
    <row r="168" spans="1:7">
      <c r="A168" s="35" t="s">
        <v>145</v>
      </c>
      <c r="B168" s="35" t="s">
        <v>2</v>
      </c>
      <c r="C168" s="35" t="s">
        <v>75</v>
      </c>
      <c r="D168" s="35" t="s">
        <v>76</v>
      </c>
      <c r="E168" s="35" t="s">
        <v>85</v>
      </c>
      <c r="F168" s="36">
        <v>9778.66015625</v>
      </c>
      <c r="G168" s="38">
        <v>94213.7421875</v>
      </c>
    </row>
    <row r="169" spans="1:7">
      <c r="A169" s="35" t="s">
        <v>145</v>
      </c>
      <c r="B169" s="35" t="s">
        <v>2</v>
      </c>
      <c r="C169" s="35" t="s">
        <v>75</v>
      </c>
      <c r="D169" s="35" t="s">
        <v>76</v>
      </c>
      <c r="E169" s="35" t="s">
        <v>40</v>
      </c>
      <c r="F169" s="36">
        <v>16228.7998046875</v>
      </c>
      <c r="G169" s="38">
        <v>40939.5</v>
      </c>
    </row>
    <row r="170" spans="1:7">
      <c r="A170" s="35" t="s">
        <v>145</v>
      </c>
      <c r="B170" s="35" t="s">
        <v>2</v>
      </c>
      <c r="C170" s="35" t="s">
        <v>75</v>
      </c>
      <c r="D170" s="35" t="s">
        <v>76</v>
      </c>
      <c r="E170" s="35" t="s">
        <v>42</v>
      </c>
      <c r="F170" s="36">
        <v>46874.919921875</v>
      </c>
      <c r="G170" s="38">
        <v>253726.546875</v>
      </c>
    </row>
    <row r="171" spans="1:7">
      <c r="A171" s="35" t="s">
        <v>145</v>
      </c>
      <c r="B171" s="35" t="s">
        <v>2</v>
      </c>
      <c r="C171" s="35" t="s">
        <v>75</v>
      </c>
      <c r="D171" s="35" t="s">
        <v>76</v>
      </c>
      <c r="E171" s="35" t="s">
        <v>37</v>
      </c>
      <c r="F171" s="36">
        <v>23461.19921875</v>
      </c>
      <c r="G171" s="38">
        <v>57303.8984375</v>
      </c>
    </row>
    <row r="172" spans="1:7">
      <c r="A172" s="35" t="s">
        <v>145</v>
      </c>
      <c r="B172" s="35" t="s">
        <v>2</v>
      </c>
      <c r="C172" s="35" t="s">
        <v>75</v>
      </c>
      <c r="D172" s="35" t="s">
        <v>101</v>
      </c>
      <c r="E172" s="35" t="s">
        <v>42</v>
      </c>
      <c r="F172" s="36">
        <v>22500</v>
      </c>
      <c r="G172" s="38">
        <v>52650</v>
      </c>
    </row>
    <row r="173" spans="1:7">
      <c r="A173" s="35" t="s">
        <v>145</v>
      </c>
      <c r="B173" s="35" t="s">
        <v>2</v>
      </c>
      <c r="C173" s="35" t="s">
        <v>75</v>
      </c>
      <c r="D173" s="35" t="s">
        <v>79</v>
      </c>
      <c r="E173" s="35" t="s">
        <v>78</v>
      </c>
      <c r="F173" s="36">
        <v>80364.71923828125</v>
      </c>
      <c r="G173" s="38">
        <v>237396.16796875</v>
      </c>
    </row>
    <row r="174" spans="1:7">
      <c r="A174" s="35" t="s">
        <v>145</v>
      </c>
      <c r="B174" s="35" t="s">
        <v>2</v>
      </c>
      <c r="C174" s="35" t="s">
        <v>75</v>
      </c>
      <c r="D174" s="35" t="s">
        <v>79</v>
      </c>
      <c r="E174" s="35" t="s">
        <v>93</v>
      </c>
      <c r="F174" s="36">
        <v>21554.0390625</v>
      </c>
      <c r="G174" s="38">
        <v>129457.546875</v>
      </c>
    </row>
    <row r="175" spans="1:7">
      <c r="A175" s="35" t="s">
        <v>145</v>
      </c>
      <c r="B175" s="35" t="s">
        <v>2</v>
      </c>
      <c r="C175" s="35" t="s">
        <v>75</v>
      </c>
      <c r="D175" s="35" t="s">
        <v>80</v>
      </c>
      <c r="E175" s="35" t="s">
        <v>131</v>
      </c>
      <c r="F175" s="36">
        <v>5727.60009765625</v>
      </c>
      <c r="G175" s="38">
        <v>33695.421875</v>
      </c>
    </row>
    <row r="176" spans="1:7">
      <c r="A176" s="35" t="s">
        <v>145</v>
      </c>
      <c r="B176" s="35" t="s">
        <v>2</v>
      </c>
      <c r="C176" s="35" t="s">
        <v>75</v>
      </c>
      <c r="D176" s="35" t="s">
        <v>80</v>
      </c>
      <c r="E176" s="35" t="s">
        <v>103</v>
      </c>
      <c r="F176" s="36">
        <v>6588</v>
      </c>
      <c r="G176" s="38">
        <v>37119.01171875</v>
      </c>
    </row>
    <row r="177" spans="1:7">
      <c r="A177" s="35" t="s">
        <v>145</v>
      </c>
      <c r="B177" s="35" t="s">
        <v>2</v>
      </c>
      <c r="C177" s="35" t="s">
        <v>75</v>
      </c>
      <c r="D177" s="35" t="s">
        <v>80</v>
      </c>
      <c r="E177" s="35" t="s">
        <v>78</v>
      </c>
      <c r="F177" s="36">
        <v>95154.9208984375</v>
      </c>
      <c r="G177" s="38">
        <v>249274.2021484375</v>
      </c>
    </row>
    <row r="178" spans="1:7">
      <c r="A178" s="35" t="s">
        <v>145</v>
      </c>
      <c r="B178" s="35" t="s">
        <v>2</v>
      </c>
      <c r="C178" s="35" t="s">
        <v>75</v>
      </c>
      <c r="D178" s="35" t="s">
        <v>133</v>
      </c>
      <c r="E178" s="35" t="s">
        <v>42</v>
      </c>
      <c r="F178" s="36">
        <v>617.90997314453125</v>
      </c>
      <c r="G178" s="38">
        <v>8309.66015625</v>
      </c>
    </row>
    <row r="179" spans="1:7">
      <c r="A179" s="35" t="s">
        <v>145</v>
      </c>
      <c r="B179" s="35" t="s">
        <v>2</v>
      </c>
      <c r="C179" s="35" t="s">
        <v>75</v>
      </c>
      <c r="D179" s="35" t="s">
        <v>101</v>
      </c>
      <c r="E179" s="35" t="s">
        <v>42</v>
      </c>
      <c r="F179" s="36">
        <v>110479.19921875</v>
      </c>
      <c r="G179" s="38">
        <v>258908</v>
      </c>
    </row>
    <row r="180" spans="1:7">
      <c r="A180" s="35" t="s">
        <v>145</v>
      </c>
      <c r="B180" s="35" t="s">
        <v>2</v>
      </c>
      <c r="C180" s="35" t="s">
        <v>75</v>
      </c>
      <c r="D180" s="35" t="s">
        <v>76</v>
      </c>
      <c r="E180" s="35" t="s">
        <v>48</v>
      </c>
      <c r="F180" s="36">
        <v>25110.01953125</v>
      </c>
      <c r="G180" s="38">
        <v>77050.767578125</v>
      </c>
    </row>
    <row r="181" spans="1:7">
      <c r="A181" s="35" t="s">
        <v>145</v>
      </c>
      <c r="B181" s="35" t="s">
        <v>2</v>
      </c>
      <c r="C181" s="35" t="s">
        <v>75</v>
      </c>
      <c r="D181" s="35" t="s">
        <v>76</v>
      </c>
      <c r="E181" s="35" t="s">
        <v>42</v>
      </c>
      <c r="F181" s="36">
        <v>123360</v>
      </c>
      <c r="G181" s="38">
        <v>290550</v>
      </c>
    </row>
    <row r="182" spans="1:7">
      <c r="A182" s="35" t="s">
        <v>145</v>
      </c>
      <c r="B182" s="35" t="s">
        <v>2</v>
      </c>
      <c r="C182" s="35" t="s">
        <v>75</v>
      </c>
      <c r="D182" s="35" t="s">
        <v>77</v>
      </c>
      <c r="E182" s="35" t="s">
        <v>42</v>
      </c>
      <c r="F182" s="36">
        <v>126932.041015625</v>
      </c>
      <c r="G182" s="38">
        <v>142823.40234375</v>
      </c>
    </row>
    <row r="183" spans="1:7">
      <c r="A183" s="35" t="s">
        <v>145</v>
      </c>
      <c r="B183" s="35" t="s">
        <v>2</v>
      </c>
      <c r="C183" s="35" t="s">
        <v>75</v>
      </c>
      <c r="D183" s="35" t="s">
        <v>121</v>
      </c>
      <c r="E183" s="35" t="s">
        <v>42</v>
      </c>
      <c r="F183" s="36">
        <v>2790.4400634765625</v>
      </c>
      <c r="G183" s="38">
        <v>4881.6300048828125</v>
      </c>
    </row>
    <row r="184" spans="1:7">
      <c r="A184" s="35" t="s">
        <v>145</v>
      </c>
      <c r="B184" s="35" t="s">
        <v>2</v>
      </c>
      <c r="C184" s="35" t="s">
        <v>75</v>
      </c>
      <c r="D184" s="35" t="s">
        <v>76</v>
      </c>
      <c r="E184" s="35" t="s">
        <v>42</v>
      </c>
      <c r="F184" s="36">
        <v>474804.640625</v>
      </c>
      <c r="G184" s="38">
        <v>1376129.59375</v>
      </c>
    </row>
    <row r="185" spans="1:7">
      <c r="A185" s="35" t="s">
        <v>145</v>
      </c>
      <c r="B185" s="35" t="s">
        <v>2</v>
      </c>
      <c r="C185" s="35" t="s">
        <v>75</v>
      </c>
      <c r="D185" s="35" t="s">
        <v>76</v>
      </c>
      <c r="E185" s="35" t="s">
        <v>40</v>
      </c>
      <c r="F185" s="36">
        <v>21211.2001953125</v>
      </c>
      <c r="G185" s="38">
        <v>68380.19921875</v>
      </c>
    </row>
    <row r="186" spans="1:7">
      <c r="A186" s="35" t="s">
        <v>145</v>
      </c>
      <c r="B186" s="35" t="s">
        <v>2</v>
      </c>
      <c r="C186" s="35" t="s">
        <v>75</v>
      </c>
      <c r="D186" s="35" t="s">
        <v>153</v>
      </c>
      <c r="E186" s="35" t="s">
        <v>40</v>
      </c>
      <c r="F186" s="36">
        <v>737.09002685546875</v>
      </c>
      <c r="G186" s="38">
        <v>627.15997314453125</v>
      </c>
    </row>
    <row r="187" spans="1:7">
      <c r="A187" s="35" t="s">
        <v>145</v>
      </c>
      <c r="B187" s="35" t="s">
        <v>2</v>
      </c>
      <c r="C187" s="35" t="s">
        <v>75</v>
      </c>
      <c r="D187" s="35" t="s">
        <v>79</v>
      </c>
      <c r="E187" s="35" t="s">
        <v>103</v>
      </c>
      <c r="F187" s="36">
        <v>6208.2001953125</v>
      </c>
      <c r="G187" s="38">
        <v>36232.12890625</v>
      </c>
    </row>
    <row r="188" spans="1:7">
      <c r="A188" s="35" t="s">
        <v>145</v>
      </c>
      <c r="B188" s="35" t="s">
        <v>2</v>
      </c>
      <c r="C188" s="35" t="s">
        <v>75</v>
      </c>
      <c r="D188" s="35" t="s">
        <v>102</v>
      </c>
      <c r="E188" s="35" t="s">
        <v>48</v>
      </c>
      <c r="F188" s="36">
        <v>13351.169921875</v>
      </c>
      <c r="G188" s="38">
        <v>45718.96875</v>
      </c>
    </row>
    <row r="189" spans="1:7" ht="15.75" thickBot="1">
      <c r="A189" s="20" t="s">
        <v>145</v>
      </c>
      <c r="B189" s="22"/>
      <c r="C189" s="22"/>
      <c r="D189" s="22"/>
      <c r="E189" s="22"/>
      <c r="F189" s="22">
        <f>SUM(F165:F188)</f>
        <v>1351790.011177063</v>
      </c>
      <c r="G189" s="21">
        <f>SUM(G165:G188)</f>
        <v>3783796.4342651367</v>
      </c>
    </row>
    <row r="190" spans="1:7">
      <c r="A190" s="35" t="s">
        <v>154</v>
      </c>
      <c r="B190" s="35" t="s">
        <v>2</v>
      </c>
      <c r="C190" s="35" t="s">
        <v>75</v>
      </c>
      <c r="D190" s="35" t="s">
        <v>79</v>
      </c>
      <c r="E190" s="35" t="s">
        <v>78</v>
      </c>
      <c r="F190" s="36">
        <v>20469.72021484375</v>
      </c>
      <c r="G190" s="38">
        <v>77577.828125</v>
      </c>
    </row>
    <row r="191" spans="1:7">
      <c r="A191" s="35" t="s">
        <v>154</v>
      </c>
      <c r="B191" s="35" t="s">
        <v>2</v>
      </c>
      <c r="C191" s="35" t="s">
        <v>75</v>
      </c>
      <c r="D191" s="35" t="s">
        <v>74</v>
      </c>
      <c r="E191" s="35" t="s">
        <v>42</v>
      </c>
      <c r="F191" s="36">
        <v>25291.109375</v>
      </c>
      <c r="G191" s="38">
        <v>35250.21875</v>
      </c>
    </row>
    <row r="192" spans="1:7">
      <c r="A192" s="35" t="s">
        <v>154</v>
      </c>
      <c r="B192" s="35" t="s">
        <v>2</v>
      </c>
      <c r="C192" s="35" t="s">
        <v>75</v>
      </c>
      <c r="D192" s="35" t="s">
        <v>76</v>
      </c>
      <c r="E192" s="35" t="s">
        <v>92</v>
      </c>
      <c r="F192" s="36">
        <v>10396.7998046875</v>
      </c>
      <c r="G192" s="38">
        <v>53872.5</v>
      </c>
    </row>
    <row r="193" spans="1:7">
      <c r="A193" s="35" t="s">
        <v>154</v>
      </c>
      <c r="B193" s="35" t="s">
        <v>2</v>
      </c>
      <c r="C193" s="35" t="s">
        <v>75</v>
      </c>
      <c r="D193" s="35" t="s">
        <v>76</v>
      </c>
      <c r="E193" s="35" t="s">
        <v>40</v>
      </c>
      <c r="F193" s="36">
        <v>32195.51953125</v>
      </c>
      <c r="G193" s="38">
        <v>96984.30078125</v>
      </c>
    </row>
    <row r="194" spans="1:7">
      <c r="A194" s="35" t="s">
        <v>154</v>
      </c>
      <c r="B194" s="35" t="s">
        <v>2</v>
      </c>
      <c r="C194" s="35" t="s">
        <v>75</v>
      </c>
      <c r="D194" s="35" t="s">
        <v>76</v>
      </c>
      <c r="E194" s="35" t="s">
        <v>42</v>
      </c>
      <c r="F194" s="36">
        <v>31411.91015625</v>
      </c>
      <c r="G194" s="38">
        <v>150414.8984375</v>
      </c>
    </row>
    <row r="195" spans="1:7">
      <c r="A195" s="35" t="s">
        <v>154</v>
      </c>
      <c r="B195" s="35" t="s">
        <v>2</v>
      </c>
      <c r="C195" s="35" t="s">
        <v>75</v>
      </c>
      <c r="D195" s="35" t="s">
        <v>76</v>
      </c>
      <c r="E195" s="35" t="s">
        <v>37</v>
      </c>
      <c r="F195" s="36">
        <v>17520.58056640625</v>
      </c>
      <c r="G195" s="38">
        <v>46995.810546875</v>
      </c>
    </row>
    <row r="196" spans="1:7">
      <c r="A196" s="35" t="s">
        <v>154</v>
      </c>
      <c r="B196" s="35" t="s">
        <v>2</v>
      </c>
      <c r="C196" s="35" t="s">
        <v>75</v>
      </c>
      <c r="D196" s="35" t="s">
        <v>79</v>
      </c>
      <c r="E196" s="35" t="s">
        <v>92</v>
      </c>
      <c r="F196" s="36">
        <v>68759.419921875</v>
      </c>
      <c r="G196" s="38">
        <v>214398.5</v>
      </c>
    </row>
    <row r="197" spans="1:7">
      <c r="A197" s="35" t="s">
        <v>154</v>
      </c>
      <c r="B197" s="35" t="s">
        <v>2</v>
      </c>
      <c r="C197" s="35" t="s">
        <v>75</v>
      </c>
      <c r="D197" s="35" t="s">
        <v>121</v>
      </c>
      <c r="E197" s="35" t="s">
        <v>42</v>
      </c>
      <c r="F197" s="36">
        <v>2088.7099609375</v>
      </c>
      <c r="G197" s="38">
        <v>3704</v>
      </c>
    </row>
    <row r="198" spans="1:7">
      <c r="A198" s="35" t="s">
        <v>154</v>
      </c>
      <c r="B198" s="35" t="s">
        <v>2</v>
      </c>
      <c r="C198" s="35" t="s">
        <v>75</v>
      </c>
      <c r="D198" s="35" t="s">
        <v>79</v>
      </c>
      <c r="E198" s="35" t="s">
        <v>37</v>
      </c>
      <c r="F198" s="36">
        <v>16667.39990234375</v>
      </c>
      <c r="G198" s="38">
        <v>55734.548828125</v>
      </c>
    </row>
    <row r="199" spans="1:7">
      <c r="A199" s="35" t="s">
        <v>154</v>
      </c>
      <c r="B199" s="35" t="s">
        <v>2</v>
      </c>
      <c r="C199" s="35" t="s">
        <v>75</v>
      </c>
      <c r="D199" s="35" t="s">
        <v>80</v>
      </c>
      <c r="E199" s="35" t="s">
        <v>103</v>
      </c>
      <c r="F199" s="36">
        <v>2914</v>
      </c>
      <c r="G199" s="38">
        <v>37961.12890625</v>
      </c>
    </row>
    <row r="200" spans="1:7">
      <c r="A200" s="35" t="s">
        <v>154</v>
      </c>
      <c r="B200" s="35" t="s">
        <v>2</v>
      </c>
      <c r="C200" s="35" t="s">
        <v>75</v>
      </c>
      <c r="D200" s="35" t="s">
        <v>80</v>
      </c>
      <c r="E200" s="35" t="s">
        <v>78</v>
      </c>
      <c r="F200" s="36">
        <v>57954.330810546875</v>
      </c>
      <c r="G200" s="38">
        <v>179363.6396484375</v>
      </c>
    </row>
    <row r="201" spans="1:7">
      <c r="A201" s="35" t="s">
        <v>154</v>
      </c>
      <c r="B201" s="35" t="s">
        <v>2</v>
      </c>
      <c r="C201" s="35" t="s">
        <v>75</v>
      </c>
      <c r="D201" s="35" t="s">
        <v>80</v>
      </c>
      <c r="E201" s="35" t="s">
        <v>37</v>
      </c>
      <c r="F201" s="36">
        <v>32331.330322265625</v>
      </c>
      <c r="G201" s="38">
        <v>118574.029296875</v>
      </c>
    </row>
    <row r="202" spans="1:7">
      <c r="A202" s="35" t="s">
        <v>154</v>
      </c>
      <c r="B202" s="35" t="s">
        <v>2</v>
      </c>
      <c r="C202" s="35" t="s">
        <v>75</v>
      </c>
      <c r="D202" s="35" t="s">
        <v>76</v>
      </c>
      <c r="E202" s="35" t="s">
        <v>48</v>
      </c>
      <c r="F202" s="36">
        <v>27136.799560546875</v>
      </c>
      <c r="G202" s="38">
        <v>98540.5986328125</v>
      </c>
    </row>
    <row r="203" spans="1:7">
      <c r="A203" s="35" t="s">
        <v>154</v>
      </c>
      <c r="B203" s="35" t="s">
        <v>2</v>
      </c>
      <c r="C203" s="35" t="s">
        <v>75</v>
      </c>
      <c r="D203" s="35" t="s">
        <v>101</v>
      </c>
      <c r="E203" s="35" t="s">
        <v>42</v>
      </c>
      <c r="F203" s="36">
        <v>150000</v>
      </c>
      <c r="G203" s="38">
        <v>351000</v>
      </c>
    </row>
    <row r="204" spans="1:7">
      <c r="A204" s="35" t="s">
        <v>154</v>
      </c>
      <c r="B204" s="35" t="s">
        <v>2</v>
      </c>
      <c r="C204" s="35" t="s">
        <v>75</v>
      </c>
      <c r="D204" s="35" t="s">
        <v>76</v>
      </c>
      <c r="E204" s="35" t="s">
        <v>42</v>
      </c>
      <c r="F204" s="36">
        <v>170994.2421875</v>
      </c>
      <c r="G204" s="38">
        <v>402399</v>
      </c>
    </row>
    <row r="205" spans="1:7">
      <c r="A205" s="35" t="s">
        <v>154</v>
      </c>
      <c r="B205" s="35" t="s">
        <v>2</v>
      </c>
      <c r="C205" s="35" t="s">
        <v>75</v>
      </c>
      <c r="D205" s="35" t="s">
        <v>76</v>
      </c>
      <c r="E205" s="35" t="s">
        <v>40</v>
      </c>
      <c r="F205" s="36">
        <v>17107.19970703125</v>
      </c>
      <c r="G205" s="38">
        <v>1579557.720703125</v>
      </c>
    </row>
    <row r="206" spans="1:7">
      <c r="A206" s="35" t="s">
        <v>154</v>
      </c>
      <c r="B206" s="35" t="s">
        <v>2</v>
      </c>
      <c r="C206" s="35" t="s">
        <v>75</v>
      </c>
      <c r="D206" s="35" t="s">
        <v>76</v>
      </c>
      <c r="E206" s="35" t="s">
        <v>48</v>
      </c>
      <c r="F206" s="36">
        <v>778.90997314453125</v>
      </c>
      <c r="G206" s="38">
        <v>2314.5</v>
      </c>
    </row>
    <row r="207" spans="1:7">
      <c r="A207" s="35" t="s">
        <v>154</v>
      </c>
      <c r="B207" s="35" t="s">
        <v>2</v>
      </c>
      <c r="C207" s="35" t="s">
        <v>75</v>
      </c>
      <c r="D207" s="35" t="s">
        <v>76</v>
      </c>
      <c r="E207" s="35" t="s">
        <v>42</v>
      </c>
      <c r="F207" s="36">
        <v>157186.734375</v>
      </c>
      <c r="G207" s="38">
        <v>404471.09375</v>
      </c>
    </row>
    <row r="208" spans="1:7" ht="15.75" thickBot="1">
      <c r="A208" s="20" t="s">
        <v>154</v>
      </c>
      <c r="B208" s="22"/>
      <c r="C208" s="22"/>
      <c r="D208" s="22"/>
      <c r="E208" s="22"/>
      <c r="F208" s="22">
        <f>SUM(F190:F207)</f>
        <v>841204.71636962891</v>
      </c>
      <c r="G208" s="21">
        <f>SUM(G190:G207)</f>
        <v>3909114.31640625</v>
      </c>
    </row>
    <row r="209" spans="1:7">
      <c r="A209" s="35" t="s">
        <v>160</v>
      </c>
      <c r="B209" s="35" t="s">
        <v>2</v>
      </c>
      <c r="C209" s="35" t="s">
        <v>75</v>
      </c>
      <c r="D209" s="35" t="s">
        <v>79</v>
      </c>
      <c r="E209" s="35" t="s">
        <v>78</v>
      </c>
      <c r="F209" s="36">
        <v>56575.9599609375</v>
      </c>
      <c r="G209" s="38">
        <v>164483.73828125</v>
      </c>
    </row>
    <row r="210" spans="1:7">
      <c r="A210" s="35" t="s">
        <v>160</v>
      </c>
      <c r="B210" s="35" t="s">
        <v>2</v>
      </c>
      <c r="C210" s="35" t="s">
        <v>75</v>
      </c>
      <c r="D210" s="35" t="s">
        <v>76</v>
      </c>
      <c r="E210" s="35" t="s">
        <v>42</v>
      </c>
      <c r="F210" s="36">
        <v>15948.900390625</v>
      </c>
      <c r="G210" s="38">
        <v>41080.5</v>
      </c>
    </row>
    <row r="211" spans="1:7">
      <c r="A211" s="35" t="s">
        <v>160</v>
      </c>
      <c r="B211" s="35" t="s">
        <v>2</v>
      </c>
      <c r="C211" s="35" t="s">
        <v>75</v>
      </c>
      <c r="D211" s="35" t="s">
        <v>80</v>
      </c>
      <c r="E211" s="35" t="s">
        <v>42</v>
      </c>
      <c r="F211" s="36">
        <v>5305.2001953125</v>
      </c>
      <c r="G211" s="38">
        <v>2850</v>
      </c>
    </row>
    <row r="212" spans="1:7">
      <c r="A212" s="35" t="s">
        <v>160</v>
      </c>
      <c r="B212" s="35" t="s">
        <v>2</v>
      </c>
      <c r="C212" s="35" t="s">
        <v>75</v>
      </c>
      <c r="D212" s="35" t="s">
        <v>76</v>
      </c>
      <c r="E212" s="35" t="s">
        <v>37</v>
      </c>
      <c r="F212" s="36">
        <v>10537.080078125</v>
      </c>
      <c r="G212" s="38">
        <v>24152.51953125</v>
      </c>
    </row>
    <row r="213" spans="1:7">
      <c r="A213" s="35" t="s">
        <v>160</v>
      </c>
      <c r="B213" s="35" t="s">
        <v>2</v>
      </c>
      <c r="C213" s="35" t="s">
        <v>75</v>
      </c>
      <c r="D213" s="35" t="s">
        <v>80</v>
      </c>
      <c r="E213" s="35" t="s">
        <v>37</v>
      </c>
      <c r="F213" s="36">
        <v>45783.599609375</v>
      </c>
      <c r="G213" s="38">
        <v>119962.24609375</v>
      </c>
    </row>
    <row r="214" spans="1:7">
      <c r="A214" s="35" t="s">
        <v>160</v>
      </c>
      <c r="B214" s="35" t="s">
        <v>2</v>
      </c>
      <c r="C214" s="35" t="s">
        <v>75</v>
      </c>
      <c r="D214" s="35" t="s">
        <v>76</v>
      </c>
      <c r="E214" s="35" t="s">
        <v>42</v>
      </c>
      <c r="F214" s="36">
        <v>150786</v>
      </c>
      <c r="G214" s="38">
        <v>375896.703125</v>
      </c>
    </row>
    <row r="215" spans="1:7">
      <c r="A215" s="35" t="s">
        <v>160</v>
      </c>
      <c r="B215" s="35" t="s">
        <v>2</v>
      </c>
      <c r="C215" s="35" t="s">
        <v>75</v>
      </c>
      <c r="D215" s="35" t="s">
        <v>163</v>
      </c>
      <c r="E215" s="35" t="s">
        <v>142</v>
      </c>
      <c r="F215" s="36">
        <v>2700</v>
      </c>
      <c r="G215" s="38">
        <v>10404</v>
      </c>
    </row>
    <row r="216" spans="1:7">
      <c r="A216" s="35" t="s">
        <v>160</v>
      </c>
      <c r="B216" s="35" t="s">
        <v>2</v>
      </c>
      <c r="C216" s="35" t="s">
        <v>75</v>
      </c>
      <c r="D216" s="35" t="s">
        <v>74</v>
      </c>
      <c r="E216" s="35" t="s">
        <v>42</v>
      </c>
      <c r="F216" s="36">
        <v>18742.19921875</v>
      </c>
      <c r="G216" s="38">
        <v>24886.25</v>
      </c>
    </row>
    <row r="217" spans="1:7">
      <c r="A217" s="35" t="s">
        <v>160</v>
      </c>
      <c r="B217" s="35" t="s">
        <v>2</v>
      </c>
      <c r="C217" s="35" t="s">
        <v>75</v>
      </c>
      <c r="D217" s="35" t="s">
        <v>79</v>
      </c>
      <c r="E217" s="35" t="s">
        <v>131</v>
      </c>
      <c r="F217" s="36">
        <v>6478.2001953125</v>
      </c>
      <c r="G217" s="38">
        <v>37353.66015625</v>
      </c>
    </row>
    <row r="218" spans="1:7">
      <c r="A218" s="35" t="s">
        <v>160</v>
      </c>
      <c r="B218" s="35" t="s">
        <v>2</v>
      </c>
      <c r="C218" s="35" t="s">
        <v>75</v>
      </c>
      <c r="D218" s="35" t="s">
        <v>101</v>
      </c>
      <c r="E218" s="35" t="s">
        <v>42</v>
      </c>
      <c r="F218" s="36">
        <v>234174.80078125</v>
      </c>
      <c r="G218" s="38">
        <v>513359.5</v>
      </c>
    </row>
    <row r="219" spans="1:7">
      <c r="A219" s="35" t="s">
        <v>160</v>
      </c>
      <c r="B219" s="35" t="s">
        <v>2</v>
      </c>
      <c r="C219" s="35" t="s">
        <v>75</v>
      </c>
      <c r="D219" s="35" t="s">
        <v>121</v>
      </c>
      <c r="E219" s="35" t="s">
        <v>42</v>
      </c>
      <c r="F219" s="36">
        <v>2208.1100463867187</v>
      </c>
      <c r="G219" s="38">
        <v>8483.189697265625</v>
      </c>
    </row>
    <row r="220" spans="1:7">
      <c r="A220" s="35" t="s">
        <v>160</v>
      </c>
      <c r="B220" s="35" t="s">
        <v>2</v>
      </c>
      <c r="C220" s="35" t="s">
        <v>75</v>
      </c>
      <c r="D220" s="35" t="s">
        <v>79</v>
      </c>
      <c r="E220" s="35" t="s">
        <v>93</v>
      </c>
      <c r="F220" s="36">
        <v>20172.359375</v>
      </c>
      <c r="G220" s="38">
        <v>117119.25</v>
      </c>
    </row>
    <row r="221" spans="1:7">
      <c r="A221" s="35" t="s">
        <v>160</v>
      </c>
      <c r="B221" s="35" t="s">
        <v>2</v>
      </c>
      <c r="C221" s="35" t="s">
        <v>75</v>
      </c>
      <c r="D221" s="35" t="s">
        <v>79</v>
      </c>
      <c r="E221" s="35" t="s">
        <v>37</v>
      </c>
      <c r="F221" s="36">
        <v>22771.2001953125</v>
      </c>
      <c r="G221" s="38">
        <v>61051.05078125</v>
      </c>
    </row>
    <row r="222" spans="1:7">
      <c r="A222" s="35" t="s">
        <v>160</v>
      </c>
      <c r="B222" s="35" t="s">
        <v>2</v>
      </c>
      <c r="C222" s="35" t="s">
        <v>75</v>
      </c>
      <c r="D222" s="35" t="s">
        <v>80</v>
      </c>
      <c r="E222" s="35" t="s">
        <v>78</v>
      </c>
      <c r="F222" s="36">
        <v>49201.2001953125</v>
      </c>
      <c r="G222" s="38">
        <v>135977.291015625</v>
      </c>
    </row>
    <row r="223" spans="1:7">
      <c r="A223" s="35" t="s">
        <v>160</v>
      </c>
      <c r="B223" s="35" t="s">
        <v>2</v>
      </c>
      <c r="C223" s="35" t="s">
        <v>75</v>
      </c>
      <c r="D223" s="35" t="s">
        <v>102</v>
      </c>
      <c r="E223" s="35" t="s">
        <v>48</v>
      </c>
      <c r="F223" s="36">
        <v>16245.599609375</v>
      </c>
      <c r="G223" s="38">
        <v>51711.73828125</v>
      </c>
    </row>
    <row r="224" spans="1:7">
      <c r="A224" s="35" t="s">
        <v>160</v>
      </c>
      <c r="B224" s="35" t="s">
        <v>2</v>
      </c>
      <c r="C224" s="35" t="s">
        <v>75</v>
      </c>
      <c r="D224" s="35" t="s">
        <v>76</v>
      </c>
      <c r="E224" s="35" t="s">
        <v>40</v>
      </c>
      <c r="F224" s="36">
        <v>17657.91943359375</v>
      </c>
      <c r="G224" s="38">
        <v>54971.1806640625</v>
      </c>
    </row>
    <row r="225" spans="1:7">
      <c r="A225" s="35" t="s">
        <v>160</v>
      </c>
      <c r="B225" s="35" t="s">
        <v>2</v>
      </c>
      <c r="C225" s="35" t="s">
        <v>75</v>
      </c>
      <c r="D225" s="35" t="s">
        <v>76</v>
      </c>
      <c r="E225" s="35" t="s">
        <v>42</v>
      </c>
      <c r="F225" s="36">
        <v>125558.40234375</v>
      </c>
      <c r="G225" s="38">
        <v>289918.5</v>
      </c>
    </row>
    <row r="226" spans="1:7">
      <c r="A226" s="35" t="s">
        <v>160</v>
      </c>
      <c r="B226" s="35" t="s">
        <v>2</v>
      </c>
      <c r="C226" s="35" t="s">
        <v>75</v>
      </c>
      <c r="D226" s="35" t="s">
        <v>76</v>
      </c>
      <c r="E226" s="35" t="s">
        <v>48</v>
      </c>
      <c r="F226" s="36">
        <v>12272.6396484375</v>
      </c>
      <c r="G226" s="38">
        <v>34169.80078125</v>
      </c>
    </row>
    <row r="227" spans="1:7">
      <c r="A227" s="35" t="s">
        <v>160</v>
      </c>
      <c r="B227" s="35" t="s">
        <v>2</v>
      </c>
      <c r="C227" s="35" t="s">
        <v>75</v>
      </c>
      <c r="D227" s="35" t="s">
        <v>79</v>
      </c>
      <c r="E227" s="35" t="s">
        <v>85</v>
      </c>
      <c r="F227" s="36">
        <v>13149.2197265625</v>
      </c>
      <c r="G227" s="38">
        <v>117088.203125</v>
      </c>
    </row>
    <row r="228" spans="1:7" ht="15.75" thickBot="1">
      <c r="A228" s="20" t="s">
        <v>160</v>
      </c>
      <c r="B228" s="22"/>
      <c r="C228" s="22"/>
      <c r="D228" s="22"/>
      <c r="E228" s="22"/>
      <c r="F228" s="22">
        <f>SUM(F209:F227)</f>
        <v>826268.59100341797</v>
      </c>
      <c r="G228" s="21">
        <f>SUM(G209:G227)</f>
        <v>2184919.3215332031</v>
      </c>
    </row>
    <row r="229" spans="1:7" ht="16.5" thickBot="1">
      <c r="A229" s="18" t="s">
        <v>0</v>
      </c>
      <c r="B229" s="18"/>
      <c r="C229" s="18"/>
      <c r="D229" s="18"/>
      <c r="E229" s="18"/>
      <c r="F229" s="18">
        <f>SUM(F228,F208,F189,F164,F146,F126,F108,F89,F63,F51,F35,F21)</f>
        <v>17552694.783785105</v>
      </c>
      <c r="G229" s="31">
        <f>SUM(G228,G208,G189,G164,G146,G126,G108,G89,G63,G51,G35,G21)</f>
        <v>49931829.637390137</v>
      </c>
    </row>
    <row r="235" spans="1:7">
      <c r="D235" s="32"/>
    </row>
  </sheetData>
  <sortState ref="A12:H154">
    <sortCondition ref="D12:D154"/>
    <sortCondition ref="E12:E154"/>
  </sortState>
  <mergeCells count="5">
    <mergeCell ref="A6:G6"/>
    <mergeCell ref="A7:G7"/>
    <mergeCell ref="A8:G8"/>
    <mergeCell ref="A9:G9"/>
    <mergeCell ref="A10:G10"/>
  </mergeCells>
  <printOptions horizontalCentered="1"/>
  <pageMargins left="0.49" right="0.511811023622047" top="0.74803149606299202" bottom="0.74803149606299202" header="0.31496062992126" footer="0.31496062992126"/>
  <pageSetup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D12" sqref="D12"/>
    </sheetView>
  </sheetViews>
  <sheetFormatPr baseColWidth="10" defaultColWidth="47.85546875" defaultRowHeight="15"/>
  <cols>
    <col min="1" max="2" width="11.42578125" bestFit="1" customWidth="1"/>
    <col min="3" max="3" width="12" bestFit="1" customWidth="1"/>
    <col min="4" max="4" width="14.85546875" bestFit="1" customWidth="1"/>
    <col min="5" max="5" width="18.7109375" style="6" bestFit="1" customWidth="1"/>
    <col min="6" max="6" width="11.5703125" style="6" bestFit="1" customWidth="1"/>
    <col min="7" max="7" width="14.42578125" style="32" bestFit="1" customWidth="1"/>
  </cols>
  <sheetData>
    <row r="1" spans="1:7">
      <c r="A1" s="50"/>
    </row>
    <row r="6" spans="1:7">
      <c r="A6" s="61" t="s">
        <v>14</v>
      </c>
      <c r="B6" s="61"/>
      <c r="C6" s="61"/>
      <c r="D6" s="61"/>
      <c r="E6" s="61"/>
      <c r="F6" s="61"/>
      <c r="G6" s="61"/>
    </row>
    <row r="7" spans="1:7" ht="23.25">
      <c r="A7" s="62" t="s">
        <v>15</v>
      </c>
      <c r="B7" s="62"/>
      <c r="C7" s="62"/>
      <c r="D7" s="62"/>
      <c r="E7" s="62"/>
      <c r="F7" s="62"/>
      <c r="G7" s="62"/>
    </row>
    <row r="8" spans="1:7" ht="22.5">
      <c r="A8" s="63" t="s">
        <v>16</v>
      </c>
      <c r="B8" s="63"/>
      <c r="C8" s="63"/>
      <c r="D8" s="63"/>
      <c r="E8" s="63"/>
      <c r="F8" s="63"/>
      <c r="G8" s="63"/>
    </row>
    <row r="9" spans="1:7" ht="20.25" thickBot="1">
      <c r="A9" s="68" t="s">
        <v>32</v>
      </c>
      <c r="B9" s="68"/>
      <c r="C9" s="68"/>
      <c r="D9" s="68"/>
      <c r="E9" s="68"/>
      <c r="F9" s="68"/>
      <c r="G9" s="68"/>
    </row>
    <row r="10" spans="1:7" ht="15.75" thickBot="1">
      <c r="A10" s="65" t="s">
        <v>123</v>
      </c>
      <c r="B10" s="66"/>
      <c r="C10" s="66"/>
      <c r="D10" s="66"/>
      <c r="E10" s="66"/>
      <c r="F10" s="66"/>
      <c r="G10" s="69"/>
    </row>
    <row r="11" spans="1:7" ht="15.75" thickBot="1">
      <c r="A11" s="2" t="s">
        <v>4</v>
      </c>
      <c r="B11" s="42" t="s">
        <v>5</v>
      </c>
      <c r="C11" s="42" t="s">
        <v>6</v>
      </c>
      <c r="D11" s="42" t="s">
        <v>13</v>
      </c>
      <c r="E11" s="42" t="s">
        <v>21</v>
      </c>
      <c r="F11" s="43" t="s">
        <v>7</v>
      </c>
      <c r="G11" s="44" t="s">
        <v>8</v>
      </c>
    </row>
    <row r="12" spans="1:7">
      <c r="A12" s="35" t="s">
        <v>114</v>
      </c>
      <c r="B12" s="35" t="s">
        <v>124</v>
      </c>
      <c r="C12" s="35" t="s">
        <v>125</v>
      </c>
      <c r="D12" s="35" t="s">
        <v>126</v>
      </c>
      <c r="E12" s="35" t="s">
        <v>88</v>
      </c>
      <c r="F12" s="36">
        <v>50</v>
      </c>
      <c r="G12" s="38">
        <v>473</v>
      </c>
    </row>
    <row r="13" spans="1:7">
      <c r="A13" s="51" t="s">
        <v>114</v>
      </c>
      <c r="B13" s="52"/>
      <c r="C13" s="52"/>
      <c r="D13" s="52"/>
      <c r="E13" s="52"/>
      <c r="F13" s="52">
        <f>SUM(F12)</f>
        <v>50</v>
      </c>
      <c r="G13" s="53">
        <f>SUM(G12)</f>
        <v>473</v>
      </c>
    </row>
    <row r="14" spans="1:7">
      <c r="A14" s="35" t="s">
        <v>136</v>
      </c>
      <c r="B14" s="35" t="s">
        <v>124</v>
      </c>
      <c r="C14" s="35" t="s">
        <v>125</v>
      </c>
      <c r="D14" s="35" t="s">
        <v>126</v>
      </c>
      <c r="E14" s="35" t="s">
        <v>88</v>
      </c>
      <c r="F14" s="36">
        <v>17500</v>
      </c>
      <c r="G14" s="38">
        <v>33018.69921875</v>
      </c>
    </row>
    <row r="15" spans="1:7">
      <c r="A15" s="51" t="s">
        <v>136</v>
      </c>
      <c r="B15" s="52"/>
      <c r="C15" s="52"/>
      <c r="D15" s="52"/>
      <c r="E15" s="52"/>
      <c r="F15" s="52">
        <f>SUM(F14)</f>
        <v>17500</v>
      </c>
      <c r="G15" s="53">
        <f>SUM(G14)</f>
        <v>33018.69921875</v>
      </c>
    </row>
    <row r="16" spans="1:7">
      <c r="A16" s="35" t="s">
        <v>138</v>
      </c>
      <c r="B16" s="35" t="s">
        <v>124</v>
      </c>
      <c r="C16" s="35" t="s">
        <v>125</v>
      </c>
      <c r="D16" s="35" t="s">
        <v>141</v>
      </c>
      <c r="E16" s="35" t="s">
        <v>142</v>
      </c>
      <c r="F16" s="36">
        <v>19.959999084472656</v>
      </c>
      <c r="G16" s="38">
        <v>25</v>
      </c>
    </row>
    <row r="17" spans="1:7" ht="15.75" thickBot="1">
      <c r="A17" s="51" t="s">
        <v>138</v>
      </c>
      <c r="B17" s="52"/>
      <c r="C17" s="52"/>
      <c r="D17" s="52"/>
      <c r="E17" s="52"/>
      <c r="F17" s="52">
        <f>SUM(F16)</f>
        <v>19.959999084472656</v>
      </c>
      <c r="G17" s="53">
        <f>SUM(G16)</f>
        <v>25</v>
      </c>
    </row>
    <row r="18" spans="1:7" ht="16.5" thickBot="1">
      <c r="A18" s="26" t="s">
        <v>0</v>
      </c>
      <c r="B18" s="26"/>
      <c r="C18" s="26"/>
      <c r="D18" s="26"/>
      <c r="E18" s="26"/>
      <c r="F18" s="26">
        <f>SUM(F17,F15,F13)</f>
        <v>17569.959999084473</v>
      </c>
      <c r="G18" s="54">
        <f>SUM(G17,G15,G13)</f>
        <v>33516.69921875</v>
      </c>
    </row>
  </sheetData>
  <mergeCells count="5">
    <mergeCell ref="A6:G6"/>
    <mergeCell ref="A7:G7"/>
    <mergeCell ref="A8:G8"/>
    <mergeCell ref="A9:G9"/>
    <mergeCell ref="A10:G10"/>
  </mergeCells>
  <printOptions horizontalCentered="1"/>
  <pageMargins left="0.5" right="0.5" top="0.56999999999999995" bottom="0.44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Consolidado</vt:lpstr>
      <vt:lpstr>Bovino Carnico</vt:lpstr>
      <vt:lpstr>Bovino Lacteo</vt:lpstr>
      <vt:lpstr>Leche</vt:lpstr>
      <vt:lpstr>Porcino Carnico</vt:lpstr>
      <vt:lpstr>Pieles</vt:lpstr>
      <vt:lpstr>Embutidos</vt:lpstr>
      <vt:lpstr>Otro Origen</vt:lpstr>
      <vt:lpstr>Huevo</vt:lpstr>
      <vt:lpstr>Alimento animal</vt:lpstr>
      <vt:lpstr>Pro vet</vt:lpstr>
      <vt:lpstr>'Alimento animal'!Títulos_a_imprimir</vt:lpstr>
      <vt:lpstr>'Bovino Carnico'!Títulos_a_imprimir</vt:lpstr>
      <vt:lpstr>'Bovino Lacteo'!Títulos_a_imprimir</vt:lpstr>
      <vt:lpstr>Embutidos!Títulos_a_imprimir</vt:lpstr>
      <vt:lpstr>Huevo!Títulos_a_imprimir</vt:lpstr>
      <vt:lpstr>Leche!Títulos_a_imprimir</vt:lpstr>
      <vt:lpstr>'Otro Origen'!Títulos_a_imprimir</vt:lpstr>
      <vt:lpstr>Pieles!Títulos_a_imprimir</vt:lpstr>
      <vt:lpstr>'Porcino Carnico'!Títulos_a_imprimir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</cp:lastModifiedBy>
  <cp:lastPrinted>2016-02-01T14:30:43Z</cp:lastPrinted>
  <dcterms:created xsi:type="dcterms:W3CDTF">2013-05-27T12:29:06Z</dcterms:created>
  <dcterms:modified xsi:type="dcterms:W3CDTF">2016-02-29T18:10:04Z</dcterms:modified>
</cp:coreProperties>
</file>