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918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r:id="rId13"/>
    <sheet name="Alimento animal" sheetId="19" r:id="rId14"/>
    <sheet name="Pro vet" sheetId="20" r:id="rId15"/>
  </sheets>
  <definedNames>
    <definedName name="_xlnm._FilterDatabase" localSheetId="13" hidden="1">'Alimento animal'!$A$11:$G$11</definedName>
    <definedName name="_xlnm._FilterDatabase" localSheetId="8" hidden="1">Embutidos!#REF!</definedName>
    <definedName name="_xlnm.Print_Titles" localSheetId="13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Caprino!$10:$11</definedName>
    <definedName name="_xlnm.Print_Titles" localSheetId="8">Embutidos!$10:$11</definedName>
    <definedName name="_xlnm.Print_Titles" localSheetId="11">Huevo!$10:$11</definedName>
    <definedName name="_xlnm.Print_Titles" localSheetId="12">'Huevos Fertiles'!$10:$11</definedName>
    <definedName name="_xlnm.Print_Titles" localSheetId="3">Leche!$10:$11</definedName>
    <definedName name="_xlnm.Print_Titles" localSheetId="10">'Otro Origen'!$10:$11</definedName>
    <definedName name="_xlnm.Print_Titles" localSheetId="5">Pavo!$10:$11</definedName>
    <definedName name="_xlnm.Print_Titles" localSheetId="7">Pieles!$10:$11</definedName>
    <definedName name="_xlnm.Print_Titles" localSheetId="9">Pollo!$10:$11</definedName>
    <definedName name="_xlnm.Print_Titles" localSheetId="4">'Porcino Carnico'!$10:$11</definedName>
  </definedNames>
  <calcPr calcId="124519"/>
</workbook>
</file>

<file path=xl/calcChain.xml><?xml version="1.0" encoding="utf-8"?>
<calcChain xmlns="http://schemas.openxmlformats.org/spreadsheetml/2006/main">
  <c r="F16" i="19"/>
  <c r="G16"/>
  <c r="F15"/>
  <c r="G15"/>
  <c r="F33" i="14"/>
  <c r="G33"/>
  <c r="F20" i="12"/>
  <c r="G20"/>
  <c r="G30" i="11" l="1"/>
  <c r="F30"/>
  <c r="F29"/>
  <c r="G29"/>
  <c r="F21" i="12"/>
  <c r="G21"/>
  <c r="G29" i="6"/>
  <c r="F29"/>
  <c r="G29" i="7"/>
  <c r="F29"/>
  <c r="F28"/>
  <c r="G28"/>
  <c r="F28" i="6"/>
  <c r="G28"/>
  <c r="G16" i="5"/>
  <c r="F16"/>
  <c r="F15"/>
  <c r="G15"/>
  <c r="E13" i="20"/>
  <c r="E14" s="1"/>
  <c r="C25" i="15" s="1"/>
  <c r="F21" i="14"/>
  <c r="F34" s="1"/>
  <c r="G21"/>
  <c r="G34" s="1"/>
  <c r="F15" i="12"/>
  <c r="G15"/>
  <c r="F21" i="11"/>
  <c r="G21"/>
  <c r="F13" i="8"/>
  <c r="F14" s="1"/>
  <c r="G13"/>
  <c r="G14" s="1"/>
  <c r="F22" i="6"/>
  <c r="G22"/>
  <c r="F19" i="7"/>
  <c r="G19"/>
  <c r="G13" i="5"/>
  <c r="F13"/>
  <c r="C17" i="15" l="1"/>
  <c r="C22"/>
  <c r="C23"/>
  <c r="B23"/>
  <c r="B22"/>
  <c r="B17"/>
  <c r="F13" i="13"/>
  <c r="F14" s="1"/>
  <c r="B20" i="15" s="1"/>
  <c r="G13" i="13"/>
  <c r="G14" s="1"/>
  <c r="C20" i="15" s="1"/>
  <c r="B16"/>
  <c r="C15"/>
  <c r="B15"/>
  <c r="C24" l="1"/>
  <c r="B24"/>
  <c r="B18"/>
  <c r="C18"/>
  <c r="B21"/>
  <c r="B19"/>
  <c r="C19"/>
  <c r="C16"/>
  <c r="C14" l="1"/>
  <c r="B14"/>
  <c r="B13"/>
  <c r="C13"/>
  <c r="B12" l="1"/>
  <c r="B26" s="1"/>
  <c r="C12"/>
  <c r="C21" l="1"/>
  <c r="C26" s="1"/>
</calcChain>
</file>

<file path=xl/sharedStrings.xml><?xml version="1.0" encoding="utf-8"?>
<sst xmlns="http://schemas.openxmlformats.org/spreadsheetml/2006/main" count="613" uniqueCount="111">
  <si>
    <t>Total</t>
  </si>
  <si>
    <t>Leche</t>
  </si>
  <si>
    <t>Caprino</t>
  </si>
  <si>
    <t>Pavo</t>
  </si>
  <si>
    <t>Otro Origen</t>
  </si>
  <si>
    <t>Embutidos</t>
  </si>
  <si>
    <t>Pollo</t>
  </si>
  <si>
    <t>Mes</t>
  </si>
  <si>
    <t>Origen</t>
  </si>
  <si>
    <t>Clasificación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</si>
  <si>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</si>
  <si>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</si>
  <si>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</si>
  <si>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</si>
  <si>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</si>
  <si>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</si>
  <si>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</si>
  <si>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</si>
  <si>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</si>
  <si>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</si>
  <si>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Huevos</t>
  </si>
  <si>
    <t>Huevos Fertiles</t>
  </si>
  <si>
    <t>Productos Veterinarios</t>
  </si>
  <si>
    <t>Alimento para Animales</t>
  </si>
  <si>
    <t>Destino</t>
  </si>
  <si>
    <t>Piel</t>
  </si>
  <si>
    <t>Pais de Procedencia</t>
  </si>
  <si>
    <t>Consolidado de Exportaciones de Productos veterinarios del Año 2014</t>
  </si>
  <si>
    <t>Consolidado de Exportaciones de Alimento para animales del Año 2014</t>
  </si>
  <si>
    <t>Consolidado de Exportaciones de Huevos Fertiles del Año 2014</t>
  </si>
  <si>
    <t>Consolidado de Exportaciones de Huevos del Año 2014</t>
  </si>
  <si>
    <t>Consolidado de Exportaciones de Mercancia de Otro Origen del Año 2014</t>
  </si>
  <si>
    <t>Consolidado de Exportaciones de Carne de Pollo del Año 2014</t>
  </si>
  <si>
    <t>Consolidado de Exportaciones de Embutidos del Año 2014</t>
  </si>
  <si>
    <t>Consolidado de Exportaciones de Pieles del Año 2014</t>
  </si>
  <si>
    <t>Consolidado de Exportaciones de Carne Caprino del Año 2014</t>
  </si>
  <si>
    <t>Consolidado de Exportaciones de Carne de Pavo del Año 2014</t>
  </si>
  <si>
    <t>Consolidado de Exportaciones de Carne de Cerdo del Año 2014</t>
  </si>
  <si>
    <t>Consolidado de Exportaciones de Leche del Año 2014</t>
  </si>
  <si>
    <t>Consolidado de Exportaciones de Lacteo del Año 2014</t>
  </si>
  <si>
    <t>Consolidado de Exportaciones de Carne de Res del Año 2014</t>
  </si>
  <si>
    <t>“Año del de la Superación del Analfabetismo”</t>
  </si>
  <si>
    <t>Enero</t>
  </si>
  <si>
    <t>Bovino</t>
  </si>
  <si>
    <t>Cárnico</t>
  </si>
  <si>
    <t>Miembro</t>
  </si>
  <si>
    <t>Estados Unidos</t>
  </si>
  <si>
    <t>Bonaire</t>
  </si>
  <si>
    <t>Leche con Chocolate</t>
  </si>
  <si>
    <t>Aruba</t>
  </si>
  <si>
    <t>Leche maternizada</t>
  </si>
  <si>
    <t>Haiti</t>
  </si>
  <si>
    <t>Leche entera liquida</t>
  </si>
  <si>
    <t>San Martin</t>
  </si>
  <si>
    <t>San Tomas</t>
  </si>
  <si>
    <t>Queso</t>
  </si>
  <si>
    <t>Edam</t>
  </si>
  <si>
    <t>Holandes</t>
  </si>
  <si>
    <t>Cheddar</t>
  </si>
  <si>
    <t>Queso Amarillo</t>
  </si>
  <si>
    <t>Queso Blanco</t>
  </si>
  <si>
    <t>Queso de hoja</t>
  </si>
  <si>
    <t>Crema de leche</t>
  </si>
  <si>
    <t>Lácteo</t>
  </si>
  <si>
    <t>Helados</t>
  </si>
  <si>
    <t>Crema</t>
  </si>
  <si>
    <t>Dulce de leche</t>
  </si>
  <si>
    <t>Chuleta</t>
  </si>
  <si>
    <t>Porcino</t>
  </si>
  <si>
    <t>India</t>
  </si>
  <si>
    <t>Semicurtidas o semicuradas</t>
  </si>
  <si>
    <t>Piel Animal</t>
  </si>
  <si>
    <t>Indonesia</t>
  </si>
  <si>
    <t>Turquia</t>
  </si>
  <si>
    <t>Tailandia</t>
  </si>
  <si>
    <t>Mexico</t>
  </si>
  <si>
    <t>China</t>
  </si>
  <si>
    <t>Italia</t>
  </si>
  <si>
    <t>Salchichas</t>
  </si>
  <si>
    <t>Salami</t>
  </si>
  <si>
    <t>Jamon</t>
  </si>
  <si>
    <t>Dulce de Mani</t>
  </si>
  <si>
    <t>Otro Tipo</t>
  </si>
  <si>
    <t>Dulce de Naranja</t>
  </si>
  <si>
    <t>Puerto Rico</t>
  </si>
  <si>
    <t>Caldo de pollo</t>
  </si>
  <si>
    <t>Jamaica</t>
  </si>
  <si>
    <t>Sazones</t>
  </si>
  <si>
    <t>Trinidad &amp; Tobago</t>
  </si>
  <si>
    <t>Sopa</t>
  </si>
  <si>
    <t>Dulce de coco</t>
  </si>
  <si>
    <t>Ghana</t>
  </si>
  <si>
    <t>PVET</t>
  </si>
  <si>
    <t>Consolidado General de Exportaciones del Año 2014</t>
  </si>
  <si>
    <t>Cortes especiales</t>
  </si>
  <si>
    <t>Vietnam</t>
  </si>
  <si>
    <t>Febrero</t>
  </si>
  <si>
    <t>Barbados</t>
  </si>
  <si>
    <t>Leche evaporada</t>
  </si>
  <si>
    <t>Antigua y Barbuda</t>
  </si>
  <si>
    <t>Embutidos Variados</t>
  </si>
  <si>
    <t>Bebida nutritiva</t>
  </si>
  <si>
    <t>Cuba</t>
  </si>
  <si>
    <t>Alimento Animal</t>
  </si>
  <si>
    <t>Alimento para perros</t>
  </si>
  <si>
    <t>Otra Especie</t>
  </si>
  <si>
    <t>Alimento variado</t>
  </si>
  <si>
    <t>Curazao</t>
  </si>
  <si>
    <t>Origen Vegetal</t>
  </si>
  <si>
    <t>Base Alimento Animal</t>
  </si>
  <si>
    <t>Harina de Soya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</si>
</sst>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81">
    <xf numFmtId="0" fontId="0" fillId="0" borderId="0" xfId="0"/>
    <xf numFmtId="164" fontId="6" fillId="0" borderId="0" xfId="1" applyFont="1"/>
    <xf numFmtId="0" fontId="2" fillId="2" borderId="1" xfId="4" applyFont="1" applyFill="1" applyBorder="1" applyAlignment="1">
      <alignment horizontal="center"/>
    </xf>
    <xf numFmtId="0" fontId="2" fillId="2" borderId="2" xfId="4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6" fillId="0" borderId="0" xfId="1" applyNumberFormat="1" applyFont="1"/>
    <xf numFmtId="0" fontId="0" fillId="0" borderId="5" xfId="0" applyBorder="1"/>
    <xf numFmtId="165" fontId="6" fillId="0" borderId="5" xfId="1" applyNumberFormat="1" applyFont="1" applyBorder="1"/>
    <xf numFmtId="0" fontId="0" fillId="0" borderId="6" xfId="0" applyBorder="1"/>
    <xf numFmtId="165" fontId="6" fillId="0" borderId="6" xfId="1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7" xfId="0" applyBorder="1"/>
    <xf numFmtId="165" fontId="6" fillId="0" borderId="7" xfId="1" applyNumberFormat="1" applyFont="1" applyBorder="1"/>
    <xf numFmtId="0" fontId="7" fillId="4" borderId="4" xfId="0" applyFont="1" applyFill="1" applyBorder="1"/>
    <xf numFmtId="164" fontId="7" fillId="4" borderId="4" xfId="1" applyFont="1" applyFill="1" applyBorder="1"/>
    <xf numFmtId="165" fontId="7" fillId="4" borderId="4" xfId="1" applyNumberFormat="1" applyFont="1" applyFill="1" applyBorder="1"/>
    <xf numFmtId="165" fontId="9" fillId="4" borderId="9" xfId="1" applyNumberFormat="1" applyFont="1" applyFill="1" applyBorder="1"/>
    <xf numFmtId="164" fontId="9" fillId="4" borderId="9" xfId="1" applyFont="1" applyFill="1" applyBorder="1"/>
    <xf numFmtId="0" fontId="2" fillId="3" borderId="9" xfId="3" applyFont="1" applyFill="1" applyBorder="1" applyAlignment="1">
      <alignment wrapText="1"/>
    </xf>
    <xf numFmtId="164" fontId="7" fillId="3" borderId="9" xfId="1" applyFont="1" applyFill="1" applyBorder="1"/>
    <xf numFmtId="165" fontId="7" fillId="3" borderId="9" xfId="1" applyNumberFormat="1" applyFont="1" applyFill="1" applyBorder="1"/>
    <xf numFmtId="165" fontId="1" fillId="0" borderId="8" xfId="1" applyNumberFormat="1" applyFont="1" applyFill="1" applyBorder="1" applyAlignment="1">
      <alignment horizontal="right" wrapText="1"/>
    </xf>
    <xf numFmtId="164" fontId="1" fillId="0" borderId="8" xfId="1" applyFont="1" applyFill="1" applyBorder="1" applyAlignment="1">
      <alignment horizontal="right" wrapText="1"/>
    </xf>
    <xf numFmtId="0" fontId="2" fillId="3" borderId="4" xfId="3" applyFont="1" applyFill="1" applyBorder="1" applyAlignment="1">
      <alignment wrapText="1"/>
    </xf>
    <xf numFmtId="164" fontId="7" fillId="3" borderId="4" xfId="1" applyFont="1" applyFill="1" applyBorder="1"/>
    <xf numFmtId="165" fontId="7" fillId="3" borderId="4" xfId="1" applyNumberFormat="1" applyFont="1" applyFill="1" applyBorder="1"/>
    <xf numFmtId="0" fontId="1" fillId="0" borderId="4" xfId="5" applyFont="1" applyFill="1" applyBorder="1" applyAlignment="1">
      <alignment wrapText="1"/>
    </xf>
    <xf numFmtId="165" fontId="1" fillId="0" borderId="4" xfId="1" applyNumberFormat="1" applyFont="1" applyFill="1" applyBorder="1" applyAlignment="1">
      <alignment horizontal="right" wrapText="1"/>
    </xf>
    <xf numFmtId="164" fontId="1" fillId="0" borderId="4" xfId="1" applyFont="1" applyFill="1" applyBorder="1" applyAlignment="1">
      <alignment horizontal="right" wrapText="1"/>
    </xf>
    <xf numFmtId="165" fontId="9" fillId="4" borderId="4" xfId="1" applyNumberFormat="1" applyFont="1" applyFill="1" applyBorder="1"/>
    <xf numFmtId="164" fontId="9" fillId="4" borderId="4" xfId="1" applyFont="1" applyFill="1" applyBorder="1"/>
    <xf numFmtId="0" fontId="1" fillId="0" borderId="8" xfId="2" applyFont="1" applyFill="1" applyBorder="1" applyAlignment="1">
      <alignment wrapText="1"/>
    </xf>
    <xf numFmtId="0" fontId="1" fillId="0" borderId="4" xfId="6" applyFont="1" applyFill="1" applyBorder="1" applyAlignment="1">
      <alignment wrapText="1"/>
    </xf>
    <xf numFmtId="0" fontId="1" fillId="0" borderId="4" xfId="6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164" fontId="6" fillId="0" borderId="6" xfId="1" applyNumberFormat="1" applyFont="1" applyBorder="1"/>
    <xf numFmtId="164" fontId="6" fillId="0" borderId="5" xfId="1" applyNumberFormat="1" applyFont="1" applyBorder="1"/>
    <xf numFmtId="164" fontId="9" fillId="4" borderId="9" xfId="1" applyNumberFormat="1" applyFont="1" applyFill="1" applyBorder="1"/>
    <xf numFmtId="164" fontId="1" fillId="0" borderId="15" xfId="1" applyFont="1" applyFill="1" applyBorder="1" applyAlignment="1">
      <alignment horizontal="right" wrapText="1"/>
    </xf>
    <xf numFmtId="164" fontId="0" fillId="0" borderId="0" xfId="1" applyFont="1"/>
    <xf numFmtId="0" fontId="2" fillId="2" borderId="4" xfId="4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0" fontId="1" fillId="0" borderId="15" xfId="7" applyFont="1" applyFill="1" applyBorder="1" applyAlignment="1">
      <alignment wrapText="1"/>
    </xf>
    <xf numFmtId="0" fontId="5" fillId="0" borderId="16" xfId="8" applyFont="1" applyFill="1" applyBorder="1" applyAlignment="1">
      <alignment wrapText="1"/>
    </xf>
    <xf numFmtId="165" fontId="5" fillId="0" borderId="16" xfId="1" applyNumberFormat="1" applyFont="1" applyFill="1" applyBorder="1" applyAlignment="1">
      <alignment horizontal="right" wrapText="1"/>
    </xf>
    <xf numFmtId="164" fontId="5" fillId="0" borderId="16" xfId="1" applyFont="1" applyFill="1" applyBorder="1" applyAlignment="1">
      <alignment horizontal="right" wrapText="1"/>
    </xf>
    <xf numFmtId="0" fontId="1" fillId="0" borderId="17" xfId="2" applyFont="1" applyFill="1" applyBorder="1" applyAlignment="1">
      <alignment wrapText="1"/>
    </xf>
    <xf numFmtId="165" fontId="1" fillId="0" borderId="17" xfId="1" applyNumberFormat="1" applyFont="1" applyFill="1" applyBorder="1" applyAlignment="1">
      <alignment horizontal="right" wrapText="1"/>
    </xf>
    <xf numFmtId="164" fontId="1" fillId="0" borderId="17" xfId="1" applyFont="1" applyFill="1" applyBorder="1" applyAlignment="1">
      <alignment horizontal="right" wrapText="1"/>
    </xf>
    <xf numFmtId="164" fontId="1" fillId="0" borderId="17" xfId="1" applyNumberFormat="1" applyFont="1" applyFill="1" applyBorder="1" applyAlignment="1">
      <alignment horizontal="right" wrapText="1"/>
    </xf>
    <xf numFmtId="0" fontId="2" fillId="3" borderId="16" xfId="3" applyFont="1" applyFill="1" applyBorder="1" applyAlignment="1">
      <alignment wrapText="1"/>
    </xf>
    <xf numFmtId="165" fontId="7" fillId="3" borderId="16" xfId="1" applyNumberFormat="1" applyFont="1" applyFill="1" applyBorder="1"/>
    <xf numFmtId="164" fontId="7" fillId="3" borderId="16" xfId="1" applyFont="1" applyFill="1" applyBorder="1"/>
    <xf numFmtId="0" fontId="1" fillId="0" borderId="6" xfId="2" applyFont="1" applyFill="1" applyBorder="1" applyAlignment="1">
      <alignment wrapText="1"/>
    </xf>
    <xf numFmtId="165" fontId="1" fillId="0" borderId="6" xfId="1" applyNumberFormat="1" applyFont="1" applyFill="1" applyBorder="1" applyAlignment="1">
      <alignment horizontal="right" wrapText="1"/>
    </xf>
    <xf numFmtId="164" fontId="1" fillId="0" borderId="6" xfId="1" applyNumberFormat="1" applyFont="1" applyFill="1" applyBorder="1" applyAlignment="1">
      <alignment horizontal="right" wrapText="1"/>
    </xf>
    <xf numFmtId="0" fontId="2" fillId="2" borderId="18" xfId="4" applyFont="1" applyFill="1" applyBorder="1" applyAlignment="1">
      <alignment horizontal="center"/>
    </xf>
    <xf numFmtId="165" fontId="2" fillId="2" borderId="18" xfId="1" applyNumberFormat="1" applyFont="1" applyFill="1" applyBorder="1" applyAlignment="1">
      <alignment horizontal="center"/>
    </xf>
    <xf numFmtId="164" fontId="2" fillId="2" borderId="19" xfId="1" applyFont="1" applyFill="1" applyBorder="1" applyAlignment="1">
      <alignment horizontal="center"/>
    </xf>
    <xf numFmtId="0" fontId="1" fillId="0" borderId="20" xfId="2" applyFont="1" applyFill="1" applyBorder="1" applyAlignment="1">
      <alignment wrapText="1"/>
    </xf>
    <xf numFmtId="165" fontId="1" fillId="0" borderId="20" xfId="1" applyNumberFormat="1" applyFont="1" applyFill="1" applyBorder="1" applyAlignment="1">
      <alignment horizontal="right" wrapText="1"/>
    </xf>
    <xf numFmtId="164" fontId="1" fillId="0" borderId="20" xfId="1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2" borderId="10" xfId="4" applyFont="1" applyFill="1" applyBorder="1" applyAlignment="1">
      <alignment horizontal="center"/>
    </xf>
    <xf numFmtId="0" fontId="2" fillId="2" borderId="11" xfId="4" applyFont="1" applyFill="1" applyBorder="1" applyAlignment="1">
      <alignment horizontal="center"/>
    </xf>
    <xf numFmtId="0" fontId="2" fillId="2" borderId="12" xfId="4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13" fillId="0" borderId="0" xfId="0" applyFont="1" applyAlignment="1">
      <alignment horizontal="center"/>
    </xf>
    <xf numFmtId="0" fontId="2" fillId="2" borderId="13" xfId="4" applyFont="1" applyFill="1" applyBorder="1" applyAlignment="1">
      <alignment horizontal="center"/>
    </xf>
    <xf numFmtId="0" fontId="2" fillId="2" borderId="3" xfId="4" applyFont="1" applyFill="1" applyBorder="1" applyAlignment="1">
      <alignment horizontal="center"/>
    </xf>
    <xf numFmtId="0" fontId="2" fillId="2" borderId="4" xfId="4" applyFont="1" applyFill="1" applyBorder="1" applyAlignment="1">
      <alignment horizontal="center"/>
    </xf>
    <xf numFmtId="0" fontId="5" fillId="0" borderId="17" xfId="8" applyFont="1" applyFill="1" applyBorder="1" applyAlignment="1">
      <alignment wrapText="1"/>
    </xf>
    <xf numFmtId="165" fontId="5" fillId="0" borderId="17" xfId="1" applyNumberFormat="1" applyFont="1" applyFill="1" applyBorder="1" applyAlignment="1">
      <alignment horizontal="right" wrapText="1"/>
    </xf>
    <xf numFmtId="164" fontId="5" fillId="0" borderId="17" xfId="1" applyFont="1" applyFill="1" applyBorder="1" applyAlignment="1">
      <alignment horizontal="right" wrapText="1"/>
    </xf>
    <xf numFmtId="43" fontId="0" fillId="0" borderId="0" xfId="0" applyNumberFormat="1"/>
  </cellXfs>
  <cellStyles count="9">
    <cellStyle name="Millares" xfId="1" builtinId="3"/>
    <cellStyle name="Normal" xfId="0" builtinId="0"/>
    <cellStyle name="Normal_Bovino Carnico" xfId="8"/>
    <cellStyle name="Normal_Bovino Lacteo" xfId="2"/>
    <cellStyle name="Normal_Hoja14" xfId="3"/>
    <cellStyle name="Normal_Hoja5" xfId="4"/>
    <cellStyle name="Normal_Pavo" xfId="5"/>
    <cellStyle name="Normal_Pollo" xfId="6"/>
    <cellStyle name="Normal_Pro V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95250</xdr:rowOff>
    </xdr:from>
    <xdr:to>
      <xdr:col>1</xdr:col>
      <xdr:colOff>1000125</xdr:colOff>
      <xdr:row>4</xdr:row>
      <xdr:rowOff>161925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0</xdr:rowOff>
    </xdr:from>
    <xdr:to>
      <xdr:col>4</xdr:col>
      <xdr:colOff>28575</xdr:colOff>
      <xdr:row>5</xdr:row>
      <xdr:rowOff>19050</xdr:rowOff>
    </xdr:to>
    <xdr:pic>
      <xdr:nvPicPr>
        <xdr:cNvPr id="1134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62200" y="0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47625</xdr:rowOff>
    </xdr:from>
    <xdr:to>
      <xdr:col>4</xdr:col>
      <xdr:colOff>180975</xdr:colOff>
      <xdr:row>5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47625"/>
          <a:ext cx="9144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47625</xdr:rowOff>
    </xdr:from>
    <xdr:to>
      <xdr:col>4</xdr:col>
      <xdr:colOff>285750</xdr:colOff>
      <xdr:row>5</xdr:row>
      <xdr:rowOff>19050</xdr:rowOff>
    </xdr:to>
    <xdr:pic>
      <xdr:nvPicPr>
        <xdr:cNvPr id="1339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85975" y="47625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47625</xdr:rowOff>
    </xdr:from>
    <xdr:to>
      <xdr:col>3</xdr:col>
      <xdr:colOff>942975</xdr:colOff>
      <xdr:row>5</xdr:row>
      <xdr:rowOff>19050</xdr:rowOff>
    </xdr:to>
    <xdr:pic>
      <xdr:nvPicPr>
        <xdr:cNvPr id="1441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5050" y="47625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19050</xdr:rowOff>
    </xdr:from>
    <xdr:to>
      <xdr:col>3</xdr:col>
      <xdr:colOff>1162050</xdr:colOff>
      <xdr:row>4</xdr:row>
      <xdr:rowOff>180975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43275" y="19050"/>
          <a:ext cx="10572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1171575</xdr:colOff>
      <xdr:row>0</xdr:row>
      <xdr:rowOff>114300</xdr:rowOff>
    </xdr:from>
    <xdr:to>
      <xdr:col>3</xdr:col>
      <xdr:colOff>419100</xdr:colOff>
      <xdr:row>4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114300"/>
          <a:ext cx="762000" cy="809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142875</xdr:rowOff>
    </xdr:from>
    <xdr:to>
      <xdr:col>4</xdr:col>
      <xdr:colOff>19050</xdr:colOff>
      <xdr:row>4</xdr:row>
      <xdr:rowOff>123825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0" y="142875"/>
          <a:ext cx="9715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495299</xdr:colOff>
      <xdr:row>0</xdr:row>
      <xdr:rowOff>28575</xdr:rowOff>
    </xdr:from>
    <xdr:to>
      <xdr:col>4</xdr:col>
      <xdr:colOff>200024</xdr:colOff>
      <xdr:row>4</xdr:row>
      <xdr:rowOff>171450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4" y="28575"/>
          <a:ext cx="9810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161924</xdr:rowOff>
    </xdr:from>
    <xdr:to>
      <xdr:col>3</xdr:col>
      <xdr:colOff>1524000</xdr:colOff>
      <xdr:row>4</xdr:row>
      <xdr:rowOff>190499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3200" y="161924"/>
          <a:ext cx="8477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0</xdr:row>
      <xdr:rowOff>57150</xdr:rowOff>
    </xdr:from>
    <xdr:to>
      <xdr:col>4</xdr:col>
      <xdr:colOff>133350</xdr:colOff>
      <xdr:row>5</xdr:row>
      <xdr:rowOff>0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57150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0</xdr:row>
      <xdr:rowOff>76200</xdr:rowOff>
    </xdr:from>
    <xdr:to>
      <xdr:col>3</xdr:col>
      <xdr:colOff>1104900</xdr:colOff>
      <xdr:row>5</xdr:row>
      <xdr:rowOff>19050</xdr:rowOff>
    </xdr:to>
    <xdr:pic>
      <xdr:nvPicPr>
        <xdr:cNvPr id="725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33650" y="76200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57150</xdr:rowOff>
    </xdr:from>
    <xdr:to>
      <xdr:col>3</xdr:col>
      <xdr:colOff>1066800</xdr:colOff>
      <xdr:row>5</xdr:row>
      <xdr:rowOff>28575</xdr:rowOff>
    </xdr:to>
    <xdr:pic>
      <xdr:nvPicPr>
        <xdr:cNvPr id="827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6975" y="5715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0</xdr:row>
      <xdr:rowOff>0</xdr:rowOff>
    </xdr:from>
    <xdr:to>
      <xdr:col>4</xdr:col>
      <xdr:colOff>85725</xdr:colOff>
      <xdr:row>4</xdr:row>
      <xdr:rowOff>161925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81325" y="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0</xdr:row>
      <xdr:rowOff>28575</xdr:rowOff>
    </xdr:from>
    <xdr:to>
      <xdr:col>4</xdr:col>
      <xdr:colOff>28575</xdr:colOff>
      <xdr:row>4</xdr:row>
      <xdr:rowOff>171450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14625" y="285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topLeftCell="A10" workbookViewId="0">
      <selection activeCell="B16" sqref="B16"/>
    </sheetView>
  </sheetViews>
  <sheetFormatPr baseColWidth="10" defaultRowHeight="15"/>
  <cols>
    <col min="1" max="1" width="22.5703125" bestFit="1" customWidth="1"/>
    <col min="2" max="2" width="21.28515625" style="6" customWidth="1"/>
    <col min="3" max="3" width="19.42578125" style="1" customWidth="1"/>
  </cols>
  <sheetData>
    <row r="1" spans="1:3">
      <c r="A1" s="11"/>
      <c r="B1"/>
      <c r="C1"/>
    </row>
    <row r="2" spans="1:3">
      <c r="B2"/>
      <c r="C2"/>
    </row>
    <row r="3" spans="1:3">
      <c r="B3"/>
      <c r="C3"/>
    </row>
    <row r="4" spans="1:3">
      <c r="B4"/>
      <c r="C4"/>
    </row>
    <row r="5" spans="1:3">
      <c r="B5"/>
      <c r="C5"/>
    </row>
    <row r="6" spans="1:3">
      <c r="A6" s="65" t="s">
        <v>17</v>
      </c>
      <c r="B6" s="65"/>
      <c r="C6" s="65"/>
    </row>
    <row r="7" spans="1:3" ht="23.25">
      <c r="A7" s="66" t="s">
        <v>18</v>
      </c>
      <c r="B7" s="66"/>
      <c r="C7" s="66"/>
    </row>
    <row r="8" spans="1:3" ht="22.5">
      <c r="A8" s="67" t="s">
        <v>19</v>
      </c>
      <c r="B8" s="67"/>
      <c r="C8" s="67"/>
    </row>
    <row r="9" spans="1:3" ht="16.5" thickBot="1">
      <c r="A9" s="68" t="s">
        <v>41</v>
      </c>
      <c r="B9" s="68"/>
      <c r="C9" s="68"/>
    </row>
    <row r="10" spans="1:3" ht="15.75" thickBot="1">
      <c r="A10" s="69" t="s">
        <v>93</v>
      </c>
      <c r="B10" s="70"/>
      <c r="C10" s="71"/>
    </row>
    <row r="11" spans="1:3" ht="15.75" thickBot="1">
      <c r="A11" s="2" t="s">
        <v>16</v>
      </c>
      <c r="B11" s="2" t="s">
        <v>10</v>
      </c>
      <c r="C11" s="2" t="s">
        <v>11</v>
      </c>
    </row>
    <row r="12" spans="1:3">
      <c r="A12" s="9" t="s">
        <v>12</v>
      </c>
      <c r="B12" s="10">
        <f>'Bovino Carnico'!F16</f>
        <v>26077.459228515625</v>
      </c>
      <c r="C12" s="38">
        <f>'Bovino Carnico'!G16</f>
        <v>91556.832183837891</v>
      </c>
    </row>
    <row r="13" spans="1:3">
      <c r="A13" s="7" t="s">
        <v>13</v>
      </c>
      <c r="B13" s="8">
        <f>'Bovino Lacteo'!F29</f>
        <v>167573.5297088623</v>
      </c>
      <c r="C13" s="39">
        <f>'Bovino Lacteo'!G29</f>
        <v>273357.23846435547</v>
      </c>
    </row>
    <row r="14" spans="1:3">
      <c r="A14" s="7" t="s">
        <v>1</v>
      </c>
      <c r="B14" s="8">
        <f>Leche!F29</f>
        <v>70437.479644775391</v>
      </c>
      <c r="C14" s="39">
        <f>Leche!G29</f>
        <v>367652.76507568359</v>
      </c>
    </row>
    <row r="15" spans="1:3">
      <c r="A15" s="7" t="s">
        <v>14</v>
      </c>
      <c r="B15" s="8">
        <f>'Porcino Carnico'!F14</f>
        <v>126.19000244140625</v>
      </c>
      <c r="C15" s="39">
        <f>'Porcino Carnico'!G14</f>
        <v>509.1099853515625</v>
      </c>
    </row>
    <row r="16" spans="1:3">
      <c r="A16" s="7" t="s">
        <v>3</v>
      </c>
      <c r="B16" s="8">
        <f>Pavo!F14</f>
        <v>0</v>
      </c>
      <c r="C16" s="39">
        <f>Pavo!G14</f>
        <v>0</v>
      </c>
    </row>
    <row r="17" spans="1:3">
      <c r="A17" s="7" t="s">
        <v>2</v>
      </c>
      <c r="B17" s="8">
        <f>Caprino!F15</f>
        <v>0</v>
      </c>
      <c r="C17" s="39">
        <f>Caprino!G15</f>
        <v>0</v>
      </c>
    </row>
    <row r="18" spans="1:3">
      <c r="A18" s="7" t="s">
        <v>15</v>
      </c>
      <c r="B18" s="8">
        <f>Pieles!F30</f>
        <v>1117578.5516967773</v>
      </c>
      <c r="C18" s="39">
        <f>Pieles!G30</f>
        <v>1237625.513671875</v>
      </c>
    </row>
    <row r="19" spans="1:3">
      <c r="A19" s="7" t="s">
        <v>5</v>
      </c>
      <c r="B19" s="8">
        <f>Embutidos!F21</f>
        <v>505147.51440429688</v>
      </c>
      <c r="C19" s="39">
        <f>Embutidos!G21</f>
        <v>668437.38305664063</v>
      </c>
    </row>
    <row r="20" spans="1:3">
      <c r="A20" s="7" t="s">
        <v>6</v>
      </c>
      <c r="B20" s="8">
        <f>Pollo!F14</f>
        <v>0</v>
      </c>
      <c r="C20" s="39">
        <f>Pollo!G14</f>
        <v>0</v>
      </c>
    </row>
    <row r="21" spans="1:3">
      <c r="A21" s="7" t="s">
        <v>4</v>
      </c>
      <c r="B21" s="8">
        <f>'Otro Origen'!F34</f>
        <v>1633284.8894042969</v>
      </c>
      <c r="C21" s="39">
        <f>'Otro Origen'!G34</f>
        <v>4450497.1643981934</v>
      </c>
    </row>
    <row r="22" spans="1:3">
      <c r="A22" s="9" t="s">
        <v>20</v>
      </c>
      <c r="B22" s="10">
        <f>Huevo!F12</f>
        <v>0</v>
      </c>
      <c r="C22" s="38">
        <f>Huevo!G12</f>
        <v>0</v>
      </c>
    </row>
    <row r="23" spans="1:3">
      <c r="A23" s="7" t="s">
        <v>21</v>
      </c>
      <c r="B23" s="8">
        <f>'Huevos Fertiles'!F12</f>
        <v>0</v>
      </c>
      <c r="C23" s="39">
        <f>'Huevos Fertiles'!G12</f>
        <v>0</v>
      </c>
    </row>
    <row r="24" spans="1:3">
      <c r="A24" s="7" t="s">
        <v>23</v>
      </c>
      <c r="B24" s="8">
        <f>'Alimento animal'!F16</f>
        <v>4278688.259765625</v>
      </c>
      <c r="C24" s="39">
        <f>'Alimento animal'!G16</f>
        <v>495788.84649658203</v>
      </c>
    </row>
    <row r="25" spans="1:3" ht="15.75" thickBot="1">
      <c r="A25" s="14" t="s">
        <v>22</v>
      </c>
      <c r="B25" s="15"/>
      <c r="C25" s="38">
        <f>'Pro vet'!E14</f>
        <v>90630</v>
      </c>
    </row>
    <row r="26" spans="1:3" ht="15.75" thickBot="1">
      <c r="A26" s="16" t="s">
        <v>0</v>
      </c>
      <c r="B26" s="18">
        <f>SUM(B12:B25)</f>
        <v>7798913.8738555908</v>
      </c>
      <c r="C26" s="17">
        <f>SUM(C12:C25)</f>
        <v>7676054.8533325195</v>
      </c>
    </row>
  </sheetData>
  <mergeCells count="5">
    <mergeCell ref="A6:C6"/>
    <mergeCell ref="A7:C7"/>
    <mergeCell ref="A8:C8"/>
    <mergeCell ref="A9:C9"/>
    <mergeCell ref="A10:C10"/>
  </mergeCells>
  <printOptions horizontalCentered="1"/>
  <pageMargins left="0.45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13" sqref="A13"/>
    </sheetView>
  </sheetViews>
  <sheetFormatPr baseColWidth="10" defaultColWidth="30.85546875" defaultRowHeight="15"/>
  <cols>
    <col min="1" max="1" width="11.42578125" bestFit="1" customWidth="1"/>
    <col min="2" max="2" width="7" bestFit="1" customWidth="1"/>
    <col min="3" max="3" width="12" bestFit="1" customWidth="1"/>
    <col min="4" max="4" width="18.7109375" bestFit="1" customWidth="1"/>
    <col min="5" max="5" width="18.7109375" style="6" bestFit="1" customWidth="1"/>
    <col min="6" max="6" width="7.5703125" style="1" bestFit="1" customWidth="1"/>
    <col min="7" max="7" width="11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32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  <row r="12" spans="1:7" ht="15.75" thickBot="1">
      <c r="A12" s="35"/>
      <c r="B12" s="35"/>
      <c r="C12" s="35"/>
      <c r="D12" s="35"/>
      <c r="E12" s="35"/>
      <c r="F12" s="36"/>
      <c r="G12" s="36"/>
    </row>
    <row r="13" spans="1:7" ht="15.75" thickBot="1">
      <c r="A13" s="26"/>
      <c r="B13" s="28"/>
      <c r="C13" s="28"/>
      <c r="D13" s="28"/>
      <c r="E13" s="28"/>
      <c r="F13" s="28">
        <f>SUM(F12)</f>
        <v>0</v>
      </c>
      <c r="G13" s="27">
        <f>SUM(G12)</f>
        <v>0</v>
      </c>
    </row>
    <row r="14" spans="1:7" ht="16.5" thickBot="1">
      <c r="A14" s="19" t="s">
        <v>0</v>
      </c>
      <c r="B14" s="19"/>
      <c r="C14" s="19"/>
      <c r="D14" s="19"/>
      <c r="E14" s="19"/>
      <c r="F14" s="19">
        <f>SUM(F13)</f>
        <v>0</v>
      </c>
      <c r="G14" s="20">
        <f>SUM(G13)</f>
        <v>0</v>
      </c>
    </row>
  </sheetData>
  <mergeCells count="5">
    <mergeCell ref="A10:G10"/>
    <mergeCell ref="A9:G9"/>
    <mergeCell ref="A6:G6"/>
    <mergeCell ref="A7:G7"/>
    <mergeCell ref="A8:G8"/>
  </mergeCells>
  <printOptions horizontalCentered="1"/>
  <pageMargins left="0.55000000000000004" right="0.62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4"/>
  <sheetViews>
    <sheetView topLeftCell="A18" workbookViewId="0">
      <selection activeCell="F34" sqref="F34"/>
    </sheetView>
  </sheetViews>
  <sheetFormatPr baseColWidth="10" defaultColWidth="37.42578125" defaultRowHeight="15"/>
  <cols>
    <col min="1" max="2" width="11.42578125" bestFit="1" customWidth="1"/>
    <col min="3" max="3" width="12" bestFit="1" customWidth="1"/>
    <col min="4" max="5" width="18.7109375" bestFit="1" customWidth="1"/>
    <col min="6" max="6" width="11.5703125" style="6" bestFit="1" customWidth="1"/>
    <col min="7" max="7" width="15.5703125" style="1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31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  <row r="12" spans="1:7">
      <c r="A12" s="49" t="s">
        <v>42</v>
      </c>
      <c r="B12" s="49" t="s">
        <v>4</v>
      </c>
      <c r="C12" s="49" t="s">
        <v>82</v>
      </c>
      <c r="D12" s="49" t="s">
        <v>90</v>
      </c>
      <c r="E12" s="49" t="s">
        <v>46</v>
      </c>
      <c r="F12" s="50">
        <v>619.15997314453125</v>
      </c>
      <c r="G12" s="52">
        <v>1733.6500244140625</v>
      </c>
    </row>
    <row r="13" spans="1:7">
      <c r="A13" s="49" t="s">
        <v>42</v>
      </c>
      <c r="B13" s="49" t="s">
        <v>4</v>
      </c>
      <c r="C13" s="49" t="s">
        <v>82</v>
      </c>
      <c r="D13" s="49" t="s">
        <v>85</v>
      </c>
      <c r="E13" s="49" t="s">
        <v>51</v>
      </c>
      <c r="F13" s="50">
        <v>376602.564453125</v>
      </c>
      <c r="G13" s="52">
        <v>977606.697265625</v>
      </c>
    </row>
    <row r="14" spans="1:7">
      <c r="A14" s="49" t="s">
        <v>42</v>
      </c>
      <c r="B14" s="49" t="s">
        <v>4</v>
      </c>
      <c r="C14" s="49" t="s">
        <v>82</v>
      </c>
      <c r="D14" s="49" t="s">
        <v>89</v>
      </c>
      <c r="E14" s="49" t="s">
        <v>86</v>
      </c>
      <c r="F14" s="50">
        <v>25623.19921875</v>
      </c>
      <c r="G14" s="52">
        <v>86182.703125</v>
      </c>
    </row>
    <row r="15" spans="1:7">
      <c r="A15" s="49" t="s">
        <v>42</v>
      </c>
      <c r="B15" s="49" t="s">
        <v>4</v>
      </c>
      <c r="C15" s="49" t="s">
        <v>82</v>
      </c>
      <c r="D15" s="49" t="s">
        <v>85</v>
      </c>
      <c r="E15" s="49" t="s">
        <v>46</v>
      </c>
      <c r="F15" s="50">
        <v>30481.91943359375</v>
      </c>
      <c r="G15" s="52">
        <v>96484.083984375</v>
      </c>
    </row>
    <row r="16" spans="1:7">
      <c r="A16" s="49" t="s">
        <v>42</v>
      </c>
      <c r="B16" s="49" t="s">
        <v>4</v>
      </c>
      <c r="C16" s="49" t="s">
        <v>82</v>
      </c>
      <c r="D16" s="49" t="s">
        <v>87</v>
      </c>
      <c r="E16" s="49" t="s">
        <v>88</v>
      </c>
      <c r="F16" s="50">
        <v>29104.7998046875</v>
      </c>
      <c r="G16" s="52">
        <v>109628.30859375</v>
      </c>
    </row>
    <row r="17" spans="1:7">
      <c r="A17" s="49" t="s">
        <v>42</v>
      </c>
      <c r="B17" s="49" t="s">
        <v>4</v>
      </c>
      <c r="C17" s="49" t="s">
        <v>82</v>
      </c>
      <c r="D17" s="49" t="s">
        <v>87</v>
      </c>
      <c r="E17" s="49" t="s">
        <v>86</v>
      </c>
      <c r="F17" s="50">
        <v>23945.599609375</v>
      </c>
      <c r="G17" s="52">
        <v>73029.0625</v>
      </c>
    </row>
    <row r="18" spans="1:7">
      <c r="A18" s="49" t="s">
        <v>42</v>
      </c>
      <c r="B18" s="49" t="s">
        <v>4</v>
      </c>
      <c r="C18" s="49" t="s">
        <v>82</v>
      </c>
      <c r="D18" s="49" t="s">
        <v>85</v>
      </c>
      <c r="E18" s="49" t="s">
        <v>84</v>
      </c>
      <c r="F18" s="50">
        <v>30442.7294921875</v>
      </c>
      <c r="G18" s="52">
        <v>78705.0986328125</v>
      </c>
    </row>
    <row r="19" spans="1:7">
      <c r="A19" s="49" t="s">
        <v>42</v>
      </c>
      <c r="B19" s="49" t="s">
        <v>4</v>
      </c>
      <c r="C19" s="49" t="s">
        <v>82</v>
      </c>
      <c r="D19" s="49" t="s">
        <v>83</v>
      </c>
      <c r="E19" s="49" t="s">
        <v>46</v>
      </c>
      <c r="F19" s="50">
        <v>495.54998779296875</v>
      </c>
      <c r="G19" s="52">
        <v>1387.5499877929687</v>
      </c>
    </row>
    <row r="20" spans="1:7">
      <c r="A20" s="49" t="s">
        <v>42</v>
      </c>
      <c r="B20" s="49" t="s">
        <v>4</v>
      </c>
      <c r="C20" s="49" t="s">
        <v>82</v>
      </c>
      <c r="D20" s="49" t="s">
        <v>81</v>
      </c>
      <c r="E20" s="49" t="s">
        <v>46</v>
      </c>
      <c r="F20" s="50">
        <v>368.54000854492187</v>
      </c>
      <c r="G20" s="52">
        <v>1031.9299926757812</v>
      </c>
    </row>
    <row r="21" spans="1:7" ht="15.75" thickBot="1">
      <c r="A21" s="21" t="s">
        <v>42</v>
      </c>
      <c r="B21" s="23"/>
      <c r="C21" s="23"/>
      <c r="D21" s="23"/>
      <c r="E21" s="23"/>
      <c r="F21" s="23">
        <f>SUM(F12:F20)</f>
        <v>517684.06198120117</v>
      </c>
      <c r="G21" s="22">
        <f>SUM(G12:G20)</f>
        <v>1425789.0841064453</v>
      </c>
    </row>
    <row r="22" spans="1:7">
      <c r="A22" s="49" t="s">
        <v>96</v>
      </c>
      <c r="B22" s="49" t="s">
        <v>4</v>
      </c>
      <c r="C22" s="49" t="s">
        <v>82</v>
      </c>
      <c r="D22" s="49" t="s">
        <v>83</v>
      </c>
      <c r="E22" s="49" t="s">
        <v>46</v>
      </c>
      <c r="F22" s="50">
        <v>542.95999145507812</v>
      </c>
      <c r="G22" s="52">
        <v>1520.27001953125</v>
      </c>
    </row>
    <row r="23" spans="1:7">
      <c r="A23" s="49" t="s">
        <v>96</v>
      </c>
      <c r="B23" s="49" t="s">
        <v>4</v>
      </c>
      <c r="C23" s="49" t="s">
        <v>82</v>
      </c>
      <c r="D23" s="49" t="s">
        <v>101</v>
      </c>
      <c r="E23" s="49" t="s">
        <v>51</v>
      </c>
      <c r="F23" s="50">
        <v>325.72000122070312</v>
      </c>
      <c r="G23" s="52">
        <v>4181.18408203125</v>
      </c>
    </row>
    <row r="24" spans="1:7">
      <c r="A24" s="49" t="s">
        <v>96</v>
      </c>
      <c r="B24" s="49" t="s">
        <v>4</v>
      </c>
      <c r="C24" s="49" t="s">
        <v>82</v>
      </c>
      <c r="D24" s="49" t="s">
        <v>85</v>
      </c>
      <c r="E24" s="49" t="s">
        <v>102</v>
      </c>
      <c r="F24" s="50">
        <v>59739.1396484375</v>
      </c>
      <c r="G24" s="52">
        <v>299437.5</v>
      </c>
    </row>
    <row r="25" spans="1:7">
      <c r="A25" s="49" t="s">
        <v>96</v>
      </c>
      <c r="B25" s="49" t="s">
        <v>4</v>
      </c>
      <c r="C25" s="49" t="s">
        <v>82</v>
      </c>
      <c r="D25" s="49" t="s">
        <v>85</v>
      </c>
      <c r="E25" s="49" t="s">
        <v>46</v>
      </c>
      <c r="F25" s="50">
        <v>35035.19970703125</v>
      </c>
      <c r="G25" s="52">
        <v>107677.25390625</v>
      </c>
    </row>
    <row r="26" spans="1:7">
      <c r="A26" s="49" t="s">
        <v>96</v>
      </c>
      <c r="B26" s="49" t="s">
        <v>4</v>
      </c>
      <c r="C26" s="49" t="s">
        <v>82</v>
      </c>
      <c r="D26" s="49" t="s">
        <v>85</v>
      </c>
      <c r="E26" s="49" t="s">
        <v>51</v>
      </c>
      <c r="F26" s="50">
        <v>897335.14794921875</v>
      </c>
      <c r="G26" s="52">
        <v>2170711.341796875</v>
      </c>
    </row>
    <row r="27" spans="1:7">
      <c r="A27" s="49" t="s">
        <v>96</v>
      </c>
      <c r="B27" s="49" t="s">
        <v>4</v>
      </c>
      <c r="C27" s="49" t="s">
        <v>82</v>
      </c>
      <c r="D27" s="49" t="s">
        <v>85</v>
      </c>
      <c r="E27" s="49" t="s">
        <v>86</v>
      </c>
      <c r="F27" s="50">
        <v>545</v>
      </c>
      <c r="G27" s="52">
        <v>1188</v>
      </c>
    </row>
    <row r="28" spans="1:7">
      <c r="A28" s="49" t="s">
        <v>96</v>
      </c>
      <c r="B28" s="49" t="s">
        <v>4</v>
      </c>
      <c r="C28" s="49" t="s">
        <v>82</v>
      </c>
      <c r="D28" s="49" t="s">
        <v>85</v>
      </c>
      <c r="E28" s="49" t="s">
        <v>84</v>
      </c>
      <c r="F28" s="50">
        <v>34801.66015625</v>
      </c>
      <c r="G28" s="52">
        <v>108916.939453125</v>
      </c>
    </row>
    <row r="29" spans="1:7">
      <c r="A29" s="49" t="s">
        <v>96</v>
      </c>
      <c r="B29" s="49" t="s">
        <v>4</v>
      </c>
      <c r="C29" s="49" t="s">
        <v>82</v>
      </c>
      <c r="D29" s="49" t="s">
        <v>90</v>
      </c>
      <c r="E29" s="49" t="s">
        <v>46</v>
      </c>
      <c r="F29" s="50">
        <v>412.77000427246094</v>
      </c>
      <c r="G29" s="52">
        <v>2190.8701171875</v>
      </c>
    </row>
    <row r="30" spans="1:7">
      <c r="A30" s="49" t="s">
        <v>96</v>
      </c>
      <c r="B30" s="49" t="s">
        <v>4</v>
      </c>
      <c r="C30" s="49" t="s">
        <v>82</v>
      </c>
      <c r="D30" s="49" t="s">
        <v>81</v>
      </c>
      <c r="E30" s="49" t="s">
        <v>46</v>
      </c>
      <c r="F30" s="50">
        <v>412.77000427246094</v>
      </c>
      <c r="G30" s="52">
        <v>1155.7599792480469</v>
      </c>
    </row>
    <row r="31" spans="1:7">
      <c r="A31" s="49" t="s">
        <v>96</v>
      </c>
      <c r="B31" s="49" t="s">
        <v>4</v>
      </c>
      <c r="C31" s="49" t="s">
        <v>82</v>
      </c>
      <c r="D31" s="49" t="s">
        <v>87</v>
      </c>
      <c r="E31" s="49" t="s">
        <v>86</v>
      </c>
      <c r="F31" s="50">
        <v>75388</v>
      </c>
      <c r="G31" s="52">
        <v>230773.734375</v>
      </c>
    </row>
    <row r="32" spans="1:7">
      <c r="A32" s="49" t="s">
        <v>96</v>
      </c>
      <c r="B32" s="49" t="s">
        <v>4</v>
      </c>
      <c r="C32" s="49" t="s">
        <v>82</v>
      </c>
      <c r="D32" s="49" t="s">
        <v>87</v>
      </c>
      <c r="E32" s="49" t="s">
        <v>97</v>
      </c>
      <c r="F32" s="50">
        <v>11062.4599609375</v>
      </c>
      <c r="G32" s="52">
        <v>96955.2265625</v>
      </c>
    </row>
    <row r="33" spans="1:8" ht="15.75" thickBot="1">
      <c r="A33" s="21" t="s">
        <v>96</v>
      </c>
      <c r="B33" s="23"/>
      <c r="C33" s="23"/>
      <c r="D33" s="23"/>
      <c r="E33" s="23"/>
      <c r="F33" s="23">
        <f>SUM(F22:F32)</f>
        <v>1115600.8274230957</v>
      </c>
      <c r="G33" s="22">
        <f>SUM(G22:G32)</f>
        <v>3024708.080291748</v>
      </c>
    </row>
    <row r="34" spans="1:8" ht="16.5" thickBot="1">
      <c r="A34" s="19" t="s">
        <v>0</v>
      </c>
      <c r="B34" s="19"/>
      <c r="C34" s="19"/>
      <c r="D34" s="19"/>
      <c r="E34" s="19"/>
      <c r="F34" s="19">
        <f>SUM(F12:F33)/2</f>
        <v>1633284.8894042969</v>
      </c>
      <c r="G34" s="40">
        <f>SUM(G12:G33)/2</f>
        <v>4450497.1643981934</v>
      </c>
      <c r="H34" s="80"/>
    </row>
  </sheetData>
  <sortState ref="A12:H154">
    <sortCondition ref="D12:D154"/>
    <sortCondition ref="E12:E154"/>
  </sortState>
  <mergeCells count="5">
    <mergeCell ref="A6:G6"/>
    <mergeCell ref="A7:G7"/>
    <mergeCell ref="A8:G8"/>
    <mergeCell ref="A9:G9"/>
    <mergeCell ref="A10:G10"/>
  </mergeCells>
  <printOptions horizontalCentered="1"/>
  <pageMargins left="0.49" right="0.511811023622047" top="0.74803149606299202" bottom="0.74803149606299202" header="0.31496062992126" footer="0.31496062992126"/>
  <pageSetup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K24" sqref="K24"/>
    </sheetView>
  </sheetViews>
  <sheetFormatPr baseColWidth="10" defaultColWidth="14.28515625" defaultRowHeight="15"/>
  <cols>
    <col min="1" max="1" width="8.42578125" bestFit="1" customWidth="1"/>
    <col min="2" max="2" width="7" bestFit="1" customWidth="1"/>
    <col min="3" max="3" width="12" bestFit="1" customWidth="1"/>
    <col min="4" max="4" width="12" customWidth="1"/>
    <col min="5" max="5" width="18.7109375" bestFit="1" customWidth="1"/>
    <col min="6" max="6" width="6.7109375" style="6" bestFit="1" customWidth="1"/>
    <col min="7" max="7" width="11" style="1" bestFit="1" customWidth="1"/>
  </cols>
  <sheetData>
    <row r="1" spans="1:7">
      <c r="A1" s="12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30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</sheetData>
  <mergeCells count="5">
    <mergeCell ref="A6:G6"/>
    <mergeCell ref="A7:G7"/>
    <mergeCell ref="A8:G8"/>
    <mergeCell ref="A9:G9"/>
    <mergeCell ref="A10:G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J24" sqref="J24"/>
    </sheetView>
  </sheetViews>
  <sheetFormatPr baseColWidth="10" defaultColWidth="23" defaultRowHeight="15"/>
  <cols>
    <col min="1" max="1" width="11.42578125" bestFit="1" customWidth="1"/>
    <col min="2" max="2" width="7" bestFit="1" customWidth="1"/>
    <col min="3" max="3" width="14.42578125" bestFit="1" customWidth="1"/>
    <col min="4" max="4" width="14.42578125" customWidth="1"/>
    <col min="5" max="5" width="18.7109375" bestFit="1" customWidth="1"/>
    <col min="6" max="6" width="6.7109375" style="6" bestFit="1" customWidth="1"/>
    <col min="7" max="7" width="11" style="1" bestFit="1" customWidth="1"/>
  </cols>
  <sheetData>
    <row r="1" spans="1:7">
      <c r="A1" s="12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29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</sheetData>
  <mergeCells count="5">
    <mergeCell ref="A6:G6"/>
    <mergeCell ref="A7:G7"/>
    <mergeCell ref="A8:G8"/>
    <mergeCell ref="A9:G9"/>
    <mergeCell ref="A10:G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>
      <selection activeCell="A15" sqref="A15"/>
    </sheetView>
  </sheetViews>
  <sheetFormatPr baseColWidth="10" defaultColWidth="52.570312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3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28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  <row r="12" spans="1:7">
      <c r="A12" s="49" t="s">
        <v>96</v>
      </c>
      <c r="B12" s="49" t="s">
        <v>4</v>
      </c>
      <c r="C12" s="49" t="s">
        <v>103</v>
      </c>
      <c r="D12" s="49" t="s">
        <v>104</v>
      </c>
      <c r="E12" s="49" t="s">
        <v>102</v>
      </c>
      <c r="F12" s="50">
        <v>28440</v>
      </c>
      <c r="G12" s="52">
        <v>30459.240234375</v>
      </c>
    </row>
    <row r="13" spans="1:7">
      <c r="A13" s="49" t="s">
        <v>96</v>
      </c>
      <c r="B13" s="49" t="s">
        <v>105</v>
      </c>
      <c r="C13" s="49" t="s">
        <v>103</v>
      </c>
      <c r="D13" s="49" t="s">
        <v>106</v>
      </c>
      <c r="E13" s="49" t="s">
        <v>107</v>
      </c>
      <c r="F13" s="50">
        <v>19958.259765625</v>
      </c>
      <c r="G13" s="52">
        <v>8305.5</v>
      </c>
    </row>
    <row r="14" spans="1:7" ht="15.75" thickBot="1">
      <c r="A14" s="49" t="s">
        <v>96</v>
      </c>
      <c r="B14" s="49" t="s">
        <v>108</v>
      </c>
      <c r="C14" s="49" t="s">
        <v>109</v>
      </c>
      <c r="D14" s="49" t="s">
        <v>110</v>
      </c>
      <c r="E14" s="49" t="s">
        <v>84</v>
      </c>
      <c r="F14" s="50">
        <v>4230290</v>
      </c>
      <c r="G14" s="52">
        <v>457024.10626220703</v>
      </c>
    </row>
    <row r="15" spans="1:7" ht="15.75" thickBot="1">
      <c r="A15" s="26" t="s">
        <v>96</v>
      </c>
      <c r="B15" s="28"/>
      <c r="C15" s="28"/>
      <c r="D15" s="28"/>
      <c r="E15" s="28"/>
      <c r="F15" s="28">
        <f>SUM(F12:F14)</f>
        <v>4278688.259765625</v>
      </c>
      <c r="G15" s="27">
        <f>SUM(G12:G14)</f>
        <v>495788.84649658203</v>
      </c>
    </row>
    <row r="16" spans="1:7" ht="16.5" thickBot="1">
      <c r="A16" s="19" t="s">
        <v>0</v>
      </c>
      <c r="B16" s="19"/>
      <c r="C16" s="19"/>
      <c r="D16" s="19"/>
      <c r="E16" s="19"/>
      <c r="F16" s="19">
        <f>SUM(F15)</f>
        <v>4278688.259765625</v>
      </c>
      <c r="G16" s="40">
        <f>SUM(G15)</f>
        <v>495788.84649658203</v>
      </c>
    </row>
  </sheetData>
  <sortState ref="A12:H31">
    <sortCondition ref="D12:D31"/>
    <sortCondition ref="E12:E31"/>
  </sortState>
  <mergeCells count="5">
    <mergeCell ref="A6:G6"/>
    <mergeCell ref="A7:G7"/>
    <mergeCell ref="A8:G8"/>
    <mergeCell ref="A9:G9"/>
    <mergeCell ref="A10:G10"/>
  </mergeCells>
  <printOptions horizontalCentered="1"/>
  <pageMargins left="0.36" right="0.47" top="0.46" bottom="0.63" header="0.3" footer="0.3"/>
  <pageSetup scale="8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E14"/>
  <sheetViews>
    <sheetView workbookViewId="0">
      <selection activeCell="C4" sqref="C4"/>
    </sheetView>
  </sheetViews>
  <sheetFormatPr baseColWidth="10" defaultColWidth="24.140625" defaultRowHeight="15"/>
  <cols>
    <col min="1" max="1" width="14.85546875" customWidth="1"/>
    <col min="2" max="2" width="10.85546875" customWidth="1"/>
    <col min="3" max="3" width="22.7109375" customWidth="1"/>
    <col min="4" max="4" width="21.5703125" customWidth="1"/>
    <col min="5" max="5" width="14.28515625" customWidth="1"/>
  </cols>
  <sheetData>
    <row r="1" spans="2:5">
      <c r="B1" s="37"/>
      <c r="E1" s="42"/>
    </row>
    <row r="2" spans="2:5">
      <c r="E2" s="42"/>
    </row>
    <row r="3" spans="2:5">
      <c r="E3" s="42"/>
    </row>
    <row r="4" spans="2:5">
      <c r="E4" s="42"/>
    </row>
    <row r="5" spans="2:5">
      <c r="E5" s="42"/>
    </row>
    <row r="6" spans="2:5">
      <c r="B6" s="65" t="s">
        <v>17</v>
      </c>
      <c r="C6" s="65"/>
      <c r="D6" s="65"/>
      <c r="E6" s="65"/>
    </row>
    <row r="7" spans="2:5" ht="23.25">
      <c r="B7" s="66" t="s">
        <v>18</v>
      </c>
      <c r="C7" s="66"/>
      <c r="D7" s="66"/>
      <c r="E7" s="66"/>
    </row>
    <row r="8" spans="2:5" ht="22.5">
      <c r="B8" s="67" t="s">
        <v>19</v>
      </c>
      <c r="C8" s="67"/>
      <c r="D8" s="67"/>
      <c r="E8" s="67"/>
    </row>
    <row r="9" spans="2:5" ht="20.25" thickBot="1">
      <c r="B9" s="73" t="s">
        <v>41</v>
      </c>
      <c r="C9" s="73"/>
      <c r="D9" s="73"/>
      <c r="E9" s="73"/>
    </row>
    <row r="10" spans="2:5" ht="15.75" thickBot="1">
      <c r="B10" s="75" t="s">
        <v>27</v>
      </c>
      <c r="C10" s="76"/>
      <c r="D10" s="76"/>
      <c r="E10" s="76"/>
    </row>
    <row r="11" spans="2:5" ht="15.75" thickBot="1">
      <c r="B11" s="43" t="s">
        <v>7</v>
      </c>
      <c r="C11" s="43" t="s">
        <v>16</v>
      </c>
      <c r="D11" s="44" t="s">
        <v>26</v>
      </c>
      <c r="E11" s="44" t="s">
        <v>11</v>
      </c>
    </row>
    <row r="12" spans="2:5" ht="15.75" thickBot="1">
      <c r="B12" s="45" t="s">
        <v>42</v>
      </c>
      <c r="C12" s="45" t="s">
        <v>92</v>
      </c>
      <c r="D12" s="45" t="s">
        <v>91</v>
      </c>
      <c r="E12" s="41">
        <v>90630</v>
      </c>
    </row>
    <row r="13" spans="2:5" ht="15.75" thickBot="1">
      <c r="B13" s="53" t="s">
        <v>42</v>
      </c>
      <c r="C13" s="54"/>
      <c r="D13" s="54"/>
      <c r="E13" s="55">
        <f>SUM(E12:E12)</f>
        <v>90630</v>
      </c>
    </row>
    <row r="14" spans="2:5" ht="16.5" thickBot="1">
      <c r="B14" s="19" t="s">
        <v>0</v>
      </c>
      <c r="C14" s="19"/>
      <c r="D14" s="19"/>
      <c r="E14" s="20">
        <f>SUM(E13)</f>
        <v>90630</v>
      </c>
    </row>
  </sheetData>
  <mergeCells count="5">
    <mergeCell ref="B6:E6"/>
    <mergeCell ref="B7:E7"/>
    <mergeCell ref="B8:E8"/>
    <mergeCell ref="B9:E9"/>
    <mergeCell ref="B10:E10"/>
  </mergeCell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E20" sqref="E20"/>
    </sheetView>
  </sheetViews>
  <sheetFormatPr baseColWidth="10" defaultColWidth="36.140625" defaultRowHeight="15"/>
  <cols>
    <col min="1" max="1" width="8.140625" bestFit="1" customWidth="1"/>
    <col min="2" max="2" width="7.5703125" bestFit="1" customWidth="1"/>
    <col min="3" max="3" width="12" bestFit="1" customWidth="1"/>
    <col min="4" max="4" width="16.5703125" bestFit="1" customWidth="1"/>
    <col min="5" max="5" width="14.28515625" customWidth="1"/>
    <col min="6" max="6" width="8.7109375" style="6" bestFit="1" customWidth="1"/>
    <col min="7" max="7" width="11.5703125" style="1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19.5" customHeight="1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40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  <row r="12" spans="1:7" ht="15.75" thickBot="1">
      <c r="A12" s="46" t="s">
        <v>42</v>
      </c>
      <c r="B12" s="46" t="s">
        <v>43</v>
      </c>
      <c r="C12" s="46" t="s">
        <v>44</v>
      </c>
      <c r="D12" s="46" t="s">
        <v>45</v>
      </c>
      <c r="E12" s="46" t="s">
        <v>46</v>
      </c>
      <c r="F12" s="47">
        <v>311.260009765625</v>
      </c>
      <c r="G12" s="48">
        <v>480.33999633789062</v>
      </c>
    </row>
    <row r="13" spans="1:7" ht="15.75" thickBot="1">
      <c r="A13" s="26" t="s">
        <v>42</v>
      </c>
      <c r="B13" s="28"/>
      <c r="C13" s="28"/>
      <c r="D13" s="28"/>
      <c r="E13" s="28"/>
      <c r="F13" s="28">
        <f>SUM(F12)</f>
        <v>311.260009765625</v>
      </c>
      <c r="G13" s="27">
        <f>SUM(G12)</f>
        <v>480.33999633789062</v>
      </c>
    </row>
    <row r="14" spans="1:7">
      <c r="A14" s="77" t="s">
        <v>96</v>
      </c>
      <c r="B14" s="77" t="s">
        <v>43</v>
      </c>
      <c r="C14" s="77" t="s">
        <v>44</v>
      </c>
      <c r="D14" s="77" t="s">
        <v>94</v>
      </c>
      <c r="E14" s="77" t="s">
        <v>95</v>
      </c>
      <c r="F14" s="78">
        <v>25766.19921875</v>
      </c>
      <c r="G14" s="79">
        <v>91076.4921875</v>
      </c>
    </row>
    <row r="15" spans="1:7" ht="15.75" thickBot="1">
      <c r="A15" s="21" t="s">
        <v>96</v>
      </c>
      <c r="B15" s="23"/>
      <c r="C15" s="23"/>
      <c r="D15" s="23"/>
      <c r="E15" s="23"/>
      <c r="F15" s="23">
        <f>SUM(F14)</f>
        <v>25766.19921875</v>
      </c>
      <c r="G15" s="22">
        <f>SUM(G14)</f>
        <v>91076.4921875</v>
      </c>
    </row>
    <row r="16" spans="1:7" ht="16.5" thickBot="1">
      <c r="A16" s="19" t="s">
        <v>0</v>
      </c>
      <c r="B16" s="19"/>
      <c r="C16" s="19"/>
      <c r="D16" s="19"/>
      <c r="E16" s="19"/>
      <c r="F16" s="19">
        <f>SUM(F13,F15)</f>
        <v>26077.459228515625</v>
      </c>
      <c r="G16" s="20">
        <f>SUM(G13,G15)</f>
        <v>91556.832183837891</v>
      </c>
    </row>
    <row r="17" spans="1:7">
      <c r="A17" s="72"/>
      <c r="B17" s="72"/>
      <c r="C17" s="72"/>
      <c r="D17" s="72"/>
      <c r="E17" s="72"/>
      <c r="F17" s="72"/>
      <c r="G17" s="72"/>
    </row>
  </sheetData>
  <sortState ref="A12:H28">
    <sortCondition ref="D12:D28"/>
  </sortState>
  <mergeCells count="6">
    <mergeCell ref="A17:G17"/>
    <mergeCell ref="A6:G6"/>
    <mergeCell ref="A7:G7"/>
    <mergeCell ref="A8:G8"/>
    <mergeCell ref="A9:G9"/>
    <mergeCell ref="A10:G10"/>
  </mergeCells>
  <printOptions horizontalCentered="1"/>
  <pageMargins left="0.7" right="0.7" top="0.75" bottom="0.75" header="0.3" footer="0.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topLeftCell="A10" workbookViewId="0">
      <selection activeCell="F29" sqref="F29"/>
    </sheetView>
  </sheetViews>
  <sheetFormatPr baseColWidth="10" defaultColWidth="25.140625" defaultRowHeight="15"/>
  <cols>
    <col min="1" max="1" width="11.42578125" bestFit="1" customWidth="1"/>
    <col min="2" max="2" width="7.5703125" bestFit="1" customWidth="1"/>
    <col min="3" max="3" width="12" bestFit="1" customWidth="1"/>
    <col min="4" max="4" width="19.140625" bestFit="1" customWidth="1"/>
    <col min="5" max="5" width="17.5703125" bestFit="1" customWidth="1"/>
    <col min="6" max="6" width="11.5703125" style="6" bestFit="1" customWidth="1"/>
    <col min="7" max="7" width="14.42578125" style="1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39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  <row r="12" spans="1:7">
      <c r="A12" s="49" t="s">
        <v>42</v>
      </c>
      <c r="B12" s="49" t="s">
        <v>43</v>
      </c>
      <c r="C12" s="49" t="s">
        <v>63</v>
      </c>
      <c r="D12" s="49" t="s">
        <v>66</v>
      </c>
      <c r="E12" s="49" t="s">
        <v>46</v>
      </c>
      <c r="F12" s="50">
        <v>7954.9400024414062</v>
      </c>
      <c r="G12" s="52">
        <v>22273.500061035156</v>
      </c>
    </row>
    <row r="13" spans="1:7">
      <c r="A13" s="49" t="s">
        <v>42</v>
      </c>
      <c r="B13" s="49" t="s">
        <v>43</v>
      </c>
      <c r="C13" s="49" t="s">
        <v>63</v>
      </c>
      <c r="D13" s="49" t="s">
        <v>65</v>
      </c>
      <c r="E13" s="49" t="s">
        <v>46</v>
      </c>
      <c r="F13" s="50">
        <v>474.010009765625</v>
      </c>
      <c r="G13" s="52">
        <v>1328.5</v>
      </c>
    </row>
    <row r="14" spans="1:7">
      <c r="A14" s="49" t="s">
        <v>42</v>
      </c>
      <c r="B14" s="49" t="s">
        <v>43</v>
      </c>
      <c r="C14" s="49" t="s">
        <v>63</v>
      </c>
      <c r="D14" s="49" t="s">
        <v>64</v>
      </c>
      <c r="E14" s="49" t="s">
        <v>51</v>
      </c>
      <c r="F14" s="50">
        <v>77778.1298828125</v>
      </c>
      <c r="G14" s="52">
        <v>29831.2998046875</v>
      </c>
    </row>
    <row r="15" spans="1:7">
      <c r="A15" s="49" t="s">
        <v>42</v>
      </c>
      <c r="B15" s="49" t="s">
        <v>43</v>
      </c>
      <c r="C15" s="49" t="s">
        <v>63</v>
      </c>
      <c r="D15" s="49" t="s">
        <v>62</v>
      </c>
      <c r="E15" s="49" t="s">
        <v>46</v>
      </c>
      <c r="F15" s="50">
        <v>326.58999633789062</v>
      </c>
      <c r="G15" s="52">
        <v>914.45001220703125</v>
      </c>
    </row>
    <row r="16" spans="1:7">
      <c r="A16" s="49" t="s">
        <v>42</v>
      </c>
      <c r="B16" s="49" t="s">
        <v>43</v>
      </c>
      <c r="C16" s="49" t="s">
        <v>55</v>
      </c>
      <c r="D16" s="49" t="s">
        <v>56</v>
      </c>
      <c r="E16" s="49" t="s">
        <v>46</v>
      </c>
      <c r="F16" s="50">
        <v>5124.969970703125</v>
      </c>
      <c r="G16" s="52">
        <v>24856.08984375</v>
      </c>
    </row>
    <row r="17" spans="1:7">
      <c r="A17" s="49" t="s">
        <v>42</v>
      </c>
      <c r="B17" s="49" t="s">
        <v>43</v>
      </c>
      <c r="C17" s="49" t="s">
        <v>55</v>
      </c>
      <c r="D17" s="49" t="s">
        <v>57</v>
      </c>
      <c r="E17" s="49" t="s">
        <v>46</v>
      </c>
      <c r="F17" s="50">
        <v>3656.8999633789062</v>
      </c>
      <c r="G17" s="52">
        <v>13958.98046875</v>
      </c>
    </row>
    <row r="18" spans="1:7">
      <c r="A18" s="49" t="s">
        <v>42</v>
      </c>
      <c r="B18" s="49" t="s">
        <v>43</v>
      </c>
      <c r="C18" s="49" t="s">
        <v>55</v>
      </c>
      <c r="D18" s="49" t="s">
        <v>58</v>
      </c>
      <c r="E18" s="49" t="s">
        <v>46</v>
      </c>
      <c r="F18" s="50">
        <v>1949.4700317382812</v>
      </c>
      <c r="G18" s="52">
        <v>1310</v>
      </c>
    </row>
    <row r="19" spans="1:7">
      <c r="A19" s="49" t="s">
        <v>42</v>
      </c>
      <c r="B19" s="49" t="s">
        <v>43</v>
      </c>
      <c r="C19" s="49" t="s">
        <v>55</v>
      </c>
      <c r="D19" s="49" t="s">
        <v>59</v>
      </c>
      <c r="E19" s="49" t="s">
        <v>46</v>
      </c>
      <c r="F19" s="50">
        <v>9036.5599365234375</v>
      </c>
      <c r="G19" s="52">
        <v>34790.76025390625</v>
      </c>
    </row>
    <row r="20" spans="1:7">
      <c r="A20" s="49" t="s">
        <v>42</v>
      </c>
      <c r="B20" s="49" t="s">
        <v>43</v>
      </c>
      <c r="C20" s="49" t="s">
        <v>55</v>
      </c>
      <c r="D20" s="49" t="s">
        <v>60</v>
      </c>
      <c r="E20" s="49" t="s">
        <v>46</v>
      </c>
      <c r="F20" s="50">
        <v>681.29997253417969</v>
      </c>
      <c r="G20" s="52">
        <v>2295.330078125</v>
      </c>
    </row>
    <row r="21" spans="1:7">
      <c r="A21" s="49" t="s">
        <v>42</v>
      </c>
      <c r="B21" s="49" t="s">
        <v>43</v>
      </c>
      <c r="C21" s="49" t="s">
        <v>55</v>
      </c>
      <c r="D21" s="49" t="s">
        <v>61</v>
      </c>
      <c r="E21" s="49" t="s">
        <v>46</v>
      </c>
      <c r="F21" s="50">
        <v>3975.5399780273437</v>
      </c>
      <c r="G21" s="52">
        <v>4827.780029296875</v>
      </c>
    </row>
    <row r="22" spans="1:7" ht="15.75" thickBot="1">
      <c r="A22" s="21" t="s">
        <v>42</v>
      </c>
      <c r="B22" s="23"/>
      <c r="C22" s="23"/>
      <c r="D22" s="23"/>
      <c r="E22" s="23"/>
      <c r="F22" s="23">
        <f>SUM(F12:F21)</f>
        <v>110958.4097442627</v>
      </c>
      <c r="G22" s="22">
        <f>SUM(G12:G21)</f>
        <v>136386.69055175781</v>
      </c>
    </row>
    <row r="23" spans="1:7">
      <c r="A23" s="49" t="s">
        <v>96</v>
      </c>
      <c r="B23" s="49" t="s">
        <v>43</v>
      </c>
      <c r="C23" s="49" t="s">
        <v>63</v>
      </c>
      <c r="D23" s="49" t="s">
        <v>66</v>
      </c>
      <c r="E23" s="49" t="s">
        <v>46</v>
      </c>
      <c r="F23" s="50">
        <v>9498.7500610351562</v>
      </c>
      <c r="G23" s="52">
        <v>26597.769897460938</v>
      </c>
    </row>
    <row r="24" spans="1:7">
      <c r="A24" s="49" t="s">
        <v>96</v>
      </c>
      <c r="B24" s="49" t="s">
        <v>43</v>
      </c>
      <c r="C24" s="49" t="s">
        <v>63</v>
      </c>
      <c r="D24" s="49" t="s">
        <v>64</v>
      </c>
      <c r="E24" s="49" t="s">
        <v>51</v>
      </c>
      <c r="F24" s="50">
        <v>16171.800048828125</v>
      </c>
      <c r="G24" s="52">
        <v>33308.7998046875</v>
      </c>
    </row>
    <row r="25" spans="1:7">
      <c r="A25" s="49" t="s">
        <v>96</v>
      </c>
      <c r="B25" s="49" t="s">
        <v>43</v>
      </c>
      <c r="C25" s="49" t="s">
        <v>63</v>
      </c>
      <c r="D25" s="49" t="s">
        <v>64</v>
      </c>
      <c r="E25" s="49" t="s">
        <v>97</v>
      </c>
      <c r="F25" s="50">
        <v>29323.6298828125</v>
      </c>
      <c r="G25" s="52">
        <v>72151.73828125</v>
      </c>
    </row>
    <row r="26" spans="1:7">
      <c r="A26" s="49" t="s">
        <v>96</v>
      </c>
      <c r="B26" s="49" t="s">
        <v>43</v>
      </c>
      <c r="C26" s="49" t="s">
        <v>63</v>
      </c>
      <c r="D26" s="49" t="s">
        <v>62</v>
      </c>
      <c r="E26" s="49" t="s">
        <v>46</v>
      </c>
      <c r="F26" s="50">
        <v>1341.5199584960937</v>
      </c>
      <c r="G26" s="52">
        <v>3756.2399291992187</v>
      </c>
    </row>
    <row r="27" spans="1:7">
      <c r="A27" s="49" t="s">
        <v>96</v>
      </c>
      <c r="B27" s="49" t="s">
        <v>43</v>
      </c>
      <c r="C27" s="49" t="s">
        <v>63</v>
      </c>
      <c r="D27" s="49" t="s">
        <v>66</v>
      </c>
      <c r="E27" s="49" t="s">
        <v>84</v>
      </c>
      <c r="F27" s="50">
        <v>279.42001342773437</v>
      </c>
      <c r="G27" s="52">
        <v>1156</v>
      </c>
    </row>
    <row r="28" spans="1:7" ht="15.75" thickBot="1">
      <c r="A28" s="21" t="s">
        <v>96</v>
      </c>
      <c r="B28" s="23"/>
      <c r="C28" s="23"/>
      <c r="D28" s="23"/>
      <c r="E28" s="23"/>
      <c r="F28" s="23">
        <f>SUM(F23:F27)</f>
        <v>56615.119964599609</v>
      </c>
      <c r="G28" s="22">
        <f>SUM(G23:G27)</f>
        <v>136970.54791259766</v>
      </c>
    </row>
    <row r="29" spans="1:7" ht="16.5" thickBot="1">
      <c r="A29" s="19" t="s">
        <v>0</v>
      </c>
      <c r="B29" s="19"/>
      <c r="C29" s="19"/>
      <c r="D29" s="19"/>
      <c r="E29" s="19"/>
      <c r="F29" s="19">
        <f>SUM(F22,F28)</f>
        <v>167573.5297088623</v>
      </c>
      <c r="G29" s="20">
        <f>SUM(G22,G28)</f>
        <v>273357.23846435547</v>
      </c>
    </row>
  </sheetData>
  <sortState ref="A12:H115">
    <sortCondition ref="D12:D115"/>
    <sortCondition ref="E12:E115"/>
  </sortState>
  <mergeCells count="5">
    <mergeCell ref="A6:G6"/>
    <mergeCell ref="A7:G7"/>
    <mergeCell ref="A8:G8"/>
    <mergeCell ref="A9:G9"/>
    <mergeCell ref="A10:G10"/>
  </mergeCells>
  <pageMargins left="0.62992125984251968" right="0.43307086614173229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topLeftCell="A8" workbookViewId="0">
      <selection activeCell="F29" sqref="F29"/>
    </sheetView>
  </sheetViews>
  <sheetFormatPr baseColWidth="10" defaultColWidth="25.42578125" defaultRowHeight="15"/>
  <cols>
    <col min="1" max="1" width="11.42578125" bestFit="1" customWidth="1"/>
    <col min="2" max="2" width="7.5703125" bestFit="1" customWidth="1"/>
    <col min="3" max="3" width="12" bestFit="1" customWidth="1"/>
    <col min="4" max="4" width="24.140625" bestFit="1" customWidth="1"/>
    <col min="5" max="5" width="17.5703125" bestFit="1" customWidth="1"/>
    <col min="6" max="6" width="9.85546875" style="6" bestFit="1" customWidth="1"/>
    <col min="7" max="7" width="14.42578125" style="1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38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  <row r="12" spans="1:7">
      <c r="A12" s="34" t="s">
        <v>42</v>
      </c>
      <c r="B12" s="34" t="s">
        <v>43</v>
      </c>
      <c r="C12" s="34" t="s">
        <v>1</v>
      </c>
      <c r="D12" s="34" t="s">
        <v>52</v>
      </c>
      <c r="E12" s="34" t="s">
        <v>49</v>
      </c>
      <c r="F12" s="24">
        <v>1150.3599853515625</v>
      </c>
      <c r="G12" s="25">
        <v>1150.3599853515625</v>
      </c>
    </row>
    <row r="13" spans="1:7">
      <c r="A13" s="49" t="s">
        <v>42</v>
      </c>
      <c r="B13" s="49" t="s">
        <v>43</v>
      </c>
      <c r="C13" s="49" t="s">
        <v>1</v>
      </c>
      <c r="D13" s="49" t="s">
        <v>48</v>
      </c>
      <c r="E13" s="49" t="s">
        <v>54</v>
      </c>
      <c r="F13" s="50">
        <v>255.63999938964844</v>
      </c>
      <c r="G13" s="51">
        <v>288</v>
      </c>
    </row>
    <row r="14" spans="1:7">
      <c r="A14" s="49" t="s">
        <v>42</v>
      </c>
      <c r="B14" s="49" t="s">
        <v>43</v>
      </c>
      <c r="C14" s="49" t="s">
        <v>1</v>
      </c>
      <c r="D14" s="49" t="s">
        <v>52</v>
      </c>
      <c r="E14" s="49" t="s">
        <v>54</v>
      </c>
      <c r="F14" s="50">
        <v>255.63999938964844</v>
      </c>
      <c r="G14" s="51">
        <v>288</v>
      </c>
    </row>
    <row r="15" spans="1:7">
      <c r="A15" s="49" t="s">
        <v>42</v>
      </c>
      <c r="B15" s="49" t="s">
        <v>43</v>
      </c>
      <c r="C15" s="49" t="s">
        <v>1</v>
      </c>
      <c r="D15" s="49" t="s">
        <v>50</v>
      </c>
      <c r="E15" s="49" t="s">
        <v>53</v>
      </c>
      <c r="F15" s="50">
        <v>9778.07958984375</v>
      </c>
      <c r="G15" s="51">
        <v>74157.45703125</v>
      </c>
    </row>
    <row r="16" spans="1:7">
      <c r="A16" s="49" t="s">
        <v>42</v>
      </c>
      <c r="B16" s="49" t="s">
        <v>43</v>
      </c>
      <c r="C16" s="49" t="s">
        <v>1</v>
      </c>
      <c r="D16" s="49" t="s">
        <v>52</v>
      </c>
      <c r="E16" s="49" t="s">
        <v>51</v>
      </c>
      <c r="F16" s="50">
        <v>14356.5703125</v>
      </c>
      <c r="G16" s="51">
        <v>45000</v>
      </c>
    </row>
    <row r="17" spans="1:7">
      <c r="A17" s="49" t="s">
        <v>42</v>
      </c>
      <c r="B17" s="49" t="s">
        <v>43</v>
      </c>
      <c r="C17" s="49" t="s">
        <v>1</v>
      </c>
      <c r="D17" s="49" t="s">
        <v>50</v>
      </c>
      <c r="E17" s="49" t="s">
        <v>49</v>
      </c>
      <c r="F17" s="50">
        <v>4825.43994140625</v>
      </c>
      <c r="G17" s="51">
        <v>36569.1015625</v>
      </c>
    </row>
    <row r="18" spans="1:7">
      <c r="A18" s="49" t="s">
        <v>42</v>
      </c>
      <c r="B18" s="49" t="s">
        <v>43</v>
      </c>
      <c r="C18" s="49" t="s">
        <v>1</v>
      </c>
      <c r="D18" s="49" t="s">
        <v>48</v>
      </c>
      <c r="E18" s="49" t="s">
        <v>47</v>
      </c>
      <c r="F18" s="50">
        <v>958.6400146484375</v>
      </c>
      <c r="G18" s="51">
        <v>981</v>
      </c>
    </row>
    <row r="19" spans="1:7" ht="15.75" thickBot="1">
      <c r="A19" s="21" t="s">
        <v>42</v>
      </c>
      <c r="B19" s="23"/>
      <c r="C19" s="23"/>
      <c r="D19" s="23"/>
      <c r="E19" s="23"/>
      <c r="F19" s="23">
        <f>SUM(F12:F18)</f>
        <v>31580.369842529297</v>
      </c>
      <c r="G19" s="22">
        <f>SUM(G12:G18)</f>
        <v>158433.91857910156</v>
      </c>
    </row>
    <row r="20" spans="1:7">
      <c r="A20" s="49" t="s">
        <v>96</v>
      </c>
      <c r="B20" s="49" t="s">
        <v>43</v>
      </c>
      <c r="C20" s="49" t="s">
        <v>1</v>
      </c>
      <c r="D20" s="49" t="s">
        <v>50</v>
      </c>
      <c r="E20" s="49" t="s">
        <v>51</v>
      </c>
      <c r="F20" s="50">
        <v>5535.919921875</v>
      </c>
      <c r="G20" s="52">
        <v>129313.15625</v>
      </c>
    </row>
    <row r="21" spans="1:7">
      <c r="A21" s="49" t="s">
        <v>96</v>
      </c>
      <c r="B21" s="49" t="s">
        <v>43</v>
      </c>
      <c r="C21" s="49" t="s">
        <v>1</v>
      </c>
      <c r="D21" s="49" t="s">
        <v>48</v>
      </c>
      <c r="E21" s="49" t="s">
        <v>47</v>
      </c>
      <c r="F21" s="50">
        <v>1131.8199462890625</v>
      </c>
      <c r="G21" s="52">
        <v>1539</v>
      </c>
    </row>
    <row r="22" spans="1:7">
      <c r="A22" s="49" t="s">
        <v>96</v>
      </c>
      <c r="B22" s="49" t="s">
        <v>43</v>
      </c>
      <c r="C22" s="49" t="s">
        <v>1</v>
      </c>
      <c r="D22" s="49" t="s">
        <v>48</v>
      </c>
      <c r="E22" s="49" t="s">
        <v>54</v>
      </c>
      <c r="F22" s="50">
        <v>319.54998779296875</v>
      </c>
      <c r="G22" s="52">
        <v>360</v>
      </c>
    </row>
    <row r="23" spans="1:7">
      <c r="A23" s="49" t="s">
        <v>96</v>
      </c>
      <c r="B23" s="49" t="s">
        <v>43</v>
      </c>
      <c r="C23" s="49" t="s">
        <v>1</v>
      </c>
      <c r="D23" s="49" t="s">
        <v>48</v>
      </c>
      <c r="E23" s="49" t="s">
        <v>88</v>
      </c>
      <c r="F23" s="50">
        <v>15490.330078125</v>
      </c>
      <c r="G23" s="52">
        <v>20601</v>
      </c>
    </row>
    <row r="24" spans="1:7">
      <c r="A24" s="49" t="s">
        <v>96</v>
      </c>
      <c r="B24" s="49" t="s">
        <v>43</v>
      </c>
      <c r="C24" s="49" t="s">
        <v>1</v>
      </c>
      <c r="D24" s="49" t="s">
        <v>98</v>
      </c>
      <c r="E24" s="49" t="s">
        <v>51</v>
      </c>
      <c r="F24" s="50">
        <v>9958.080078125</v>
      </c>
      <c r="G24" s="52">
        <v>19936.400390625</v>
      </c>
    </row>
    <row r="25" spans="1:7">
      <c r="A25" s="49" t="s">
        <v>96</v>
      </c>
      <c r="B25" s="49" t="s">
        <v>43</v>
      </c>
      <c r="C25" s="49" t="s">
        <v>1</v>
      </c>
      <c r="D25" s="49" t="s">
        <v>52</v>
      </c>
      <c r="E25" s="49" t="s">
        <v>54</v>
      </c>
      <c r="F25" s="50">
        <v>447.3599853515625</v>
      </c>
      <c r="G25" s="52">
        <v>424.20001220703125</v>
      </c>
    </row>
    <row r="26" spans="1:7">
      <c r="A26" s="49" t="s">
        <v>96</v>
      </c>
      <c r="B26" s="49" t="s">
        <v>43</v>
      </c>
      <c r="C26" s="49" t="s">
        <v>1</v>
      </c>
      <c r="D26" s="49" t="s">
        <v>48</v>
      </c>
      <c r="E26" s="49" t="s">
        <v>99</v>
      </c>
      <c r="F26" s="50">
        <v>1097.72998046875</v>
      </c>
      <c r="G26" s="52">
        <v>1301.5</v>
      </c>
    </row>
    <row r="27" spans="1:7">
      <c r="A27" s="49" t="s">
        <v>96</v>
      </c>
      <c r="B27" s="49" t="s">
        <v>43</v>
      </c>
      <c r="C27" s="49" t="s">
        <v>1</v>
      </c>
      <c r="D27" s="49" t="s">
        <v>50</v>
      </c>
      <c r="E27" s="49" t="s">
        <v>49</v>
      </c>
      <c r="F27" s="50">
        <v>4876.31982421875</v>
      </c>
      <c r="G27" s="52">
        <v>35743.58984375</v>
      </c>
    </row>
    <row r="28" spans="1:7" ht="15.75" thickBot="1">
      <c r="A28" s="21" t="s">
        <v>96</v>
      </c>
      <c r="B28" s="23"/>
      <c r="C28" s="23"/>
      <c r="D28" s="23"/>
      <c r="E28" s="23"/>
      <c r="F28" s="23">
        <f>SUM(F20:F27)</f>
        <v>38857.109802246094</v>
      </c>
      <c r="G28" s="22">
        <f>SUM(G20:G27)</f>
        <v>209218.84649658203</v>
      </c>
    </row>
    <row r="29" spans="1:7" ht="16.5" thickBot="1">
      <c r="A29" s="19" t="s">
        <v>0</v>
      </c>
      <c r="B29" s="19"/>
      <c r="C29" s="19"/>
      <c r="D29" s="19"/>
      <c r="E29" s="19"/>
      <c r="F29" s="19">
        <f>SUM(F19,F28)</f>
        <v>70437.479644775391</v>
      </c>
      <c r="G29" s="40">
        <f>SUM(G19,G28)</f>
        <v>367652.76507568359</v>
      </c>
    </row>
  </sheetData>
  <sortState ref="A12:H70">
    <sortCondition ref="D12:D70"/>
    <sortCondition ref="E12:E70"/>
  </sortState>
  <mergeCells count="5">
    <mergeCell ref="A6:G6"/>
    <mergeCell ref="A7:G7"/>
    <mergeCell ref="A8:G8"/>
    <mergeCell ref="A9:G9"/>
    <mergeCell ref="A10:G10"/>
  </mergeCells>
  <printOptions horizontalCentered="1"/>
  <pageMargins left="0.47" right="0.42" top="0.74803149606299202" bottom="0.74803149606299202" header="0.31496062992126" footer="0.31496062992126"/>
  <pageSetup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4"/>
  <sheetViews>
    <sheetView topLeftCell="A3" workbookViewId="0">
      <selection activeCell="F14" sqref="F14"/>
    </sheetView>
  </sheetViews>
  <sheetFormatPr baseColWidth="10" defaultColWidth="28.28515625" defaultRowHeight="15"/>
  <cols>
    <col min="1" max="1" width="11.85546875" bestFit="1" customWidth="1"/>
    <col min="2" max="2" width="8.140625" bestFit="1" customWidth="1"/>
    <col min="3" max="3" width="12" bestFit="1" customWidth="1"/>
    <col min="4" max="4" width="18.7109375" bestFit="1" customWidth="1"/>
    <col min="5" max="5" width="18.7109375" style="6" bestFit="1" customWidth="1"/>
    <col min="6" max="6" width="10" style="6" bestFit="1" customWidth="1"/>
    <col min="7" max="7" width="12.7109375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37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  <row r="12" spans="1:7" ht="15.75" thickBot="1">
      <c r="A12" s="49" t="s">
        <v>42</v>
      </c>
      <c r="B12" s="49" t="s">
        <v>68</v>
      </c>
      <c r="C12" s="49" t="s">
        <v>44</v>
      </c>
      <c r="D12" s="49" t="s">
        <v>67</v>
      </c>
      <c r="E12" s="49" t="s">
        <v>53</v>
      </c>
      <c r="F12" s="50">
        <v>126.19000244140625</v>
      </c>
      <c r="G12" s="52">
        <v>509.1099853515625</v>
      </c>
    </row>
    <row r="13" spans="1:7" ht="15.75" thickBot="1">
      <c r="A13" s="26" t="s">
        <v>42</v>
      </c>
      <c r="B13" s="28"/>
      <c r="C13" s="28"/>
      <c r="D13" s="28"/>
      <c r="E13" s="28"/>
      <c r="F13" s="28">
        <f>SUM(F12)</f>
        <v>126.19000244140625</v>
      </c>
      <c r="G13" s="27">
        <f>SUM(G12)</f>
        <v>509.1099853515625</v>
      </c>
    </row>
    <row r="14" spans="1:7" ht="16.5" thickBot="1">
      <c r="A14" s="19" t="s">
        <v>0</v>
      </c>
      <c r="B14" s="19"/>
      <c r="C14" s="19"/>
      <c r="D14" s="19"/>
      <c r="E14" s="19"/>
      <c r="F14" s="19">
        <f>SUM(F13)</f>
        <v>126.19000244140625</v>
      </c>
      <c r="G14" s="20">
        <f>SUM(G13)</f>
        <v>509.1099853515625</v>
      </c>
    </row>
  </sheetData>
  <sortState ref="A12:H21">
    <sortCondition ref="A12:A21"/>
    <sortCondition ref="D12:D21"/>
  </sortState>
  <mergeCells count="5">
    <mergeCell ref="A10:G10"/>
    <mergeCell ref="A9:G9"/>
    <mergeCell ref="A8:G8"/>
    <mergeCell ref="A7:G7"/>
    <mergeCell ref="A6:G6"/>
  </mergeCells>
  <printOptions horizontalCentered="1"/>
  <pageMargins left="0.51" right="0.48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F13" sqref="F13:G14"/>
    </sheetView>
  </sheetViews>
  <sheetFormatPr baseColWidth="10" defaultColWidth="28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8.7109375" style="6" bestFit="1" customWidth="1"/>
    <col min="6" max="6" width="7.5703125" style="6" bestFit="1" customWidth="1"/>
    <col min="7" max="7" width="11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36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  <row r="12" spans="1:7" ht="15.75" thickBot="1">
      <c r="A12" s="29"/>
      <c r="B12" s="29"/>
      <c r="C12" s="29"/>
      <c r="D12" s="29"/>
      <c r="E12" s="29"/>
      <c r="F12" s="30"/>
      <c r="G12" s="31"/>
    </row>
    <row r="13" spans="1:7" ht="15.75" thickBot="1">
      <c r="A13" s="26" t="s">
        <v>42</v>
      </c>
      <c r="B13" s="28"/>
      <c r="C13" s="28"/>
      <c r="D13" s="28"/>
      <c r="E13" s="28"/>
      <c r="F13" s="28"/>
      <c r="G13" s="27"/>
    </row>
    <row r="14" spans="1:7" ht="16.5" thickBot="1">
      <c r="A14" s="32" t="s">
        <v>0</v>
      </c>
      <c r="B14" s="32"/>
      <c r="C14" s="32"/>
      <c r="D14" s="32"/>
      <c r="E14" s="32"/>
      <c r="F14" s="32"/>
      <c r="G14" s="33"/>
    </row>
  </sheetData>
  <mergeCells count="5">
    <mergeCell ref="A10:G10"/>
    <mergeCell ref="A9:G9"/>
    <mergeCell ref="A8:G8"/>
    <mergeCell ref="A7:G7"/>
    <mergeCell ref="A6:G6"/>
  </mergeCells>
  <printOptions horizontalCentered="1"/>
  <pageMargins left="0.51" right="0.62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A9" sqref="A9:G9"/>
    </sheetView>
  </sheetViews>
  <sheetFormatPr baseColWidth="10" defaultColWidth="21.4257812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8.7109375" customWidth="1"/>
    <col min="6" max="6" width="6.7109375" style="6" bestFit="1" customWidth="1"/>
    <col min="7" max="7" width="11" style="1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35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24</v>
      </c>
      <c r="E11" s="3" t="s">
        <v>16</v>
      </c>
      <c r="F11" s="5" t="s">
        <v>10</v>
      </c>
      <c r="G11" s="4" t="s">
        <v>11</v>
      </c>
    </row>
  </sheetData>
  <mergeCells count="5">
    <mergeCell ref="A6:G6"/>
    <mergeCell ref="A7:G7"/>
    <mergeCell ref="A8:G8"/>
    <mergeCell ref="A9:G9"/>
    <mergeCell ref="A10:G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0"/>
  <sheetViews>
    <sheetView topLeftCell="A13" workbookViewId="0">
      <selection activeCell="F30" sqref="F30"/>
    </sheetView>
  </sheetViews>
  <sheetFormatPr baseColWidth="10" defaultColWidth="49.42578125" defaultRowHeight="15"/>
  <cols>
    <col min="1" max="1" width="11.42578125" bestFit="1" customWidth="1"/>
    <col min="2" max="2" width="7.85546875" bestFit="1" customWidth="1"/>
    <col min="3" max="3" width="12" bestFit="1" customWidth="1"/>
    <col min="4" max="4" width="25.7109375" bestFit="1" customWidth="1"/>
    <col min="5" max="5" width="18.7109375" bestFit="1" customWidth="1"/>
    <col min="6" max="6" width="14.42578125" style="6" bestFit="1" customWidth="1"/>
    <col min="7" max="7" width="15.5703125" style="1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34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59" t="s">
        <v>8</v>
      </c>
      <c r="C11" s="59" t="s">
        <v>9</v>
      </c>
      <c r="D11" s="59" t="s">
        <v>25</v>
      </c>
      <c r="E11" s="59" t="s">
        <v>24</v>
      </c>
      <c r="F11" s="60" t="s">
        <v>10</v>
      </c>
      <c r="G11" s="61" t="s">
        <v>11</v>
      </c>
    </row>
    <row r="12" spans="1:7">
      <c r="A12" s="56" t="s">
        <v>42</v>
      </c>
      <c r="B12" s="56" t="s">
        <v>43</v>
      </c>
      <c r="C12" s="56" t="s">
        <v>71</v>
      </c>
      <c r="D12" s="56" t="s">
        <v>70</v>
      </c>
      <c r="E12" s="56" t="s">
        <v>77</v>
      </c>
      <c r="F12" s="57">
        <v>45954.08984375</v>
      </c>
      <c r="G12" s="58">
        <v>37220</v>
      </c>
    </row>
    <row r="13" spans="1:7">
      <c r="A13" s="49" t="s">
        <v>42</v>
      </c>
      <c r="B13" s="49" t="s">
        <v>43</v>
      </c>
      <c r="C13" s="49" t="s">
        <v>71</v>
      </c>
      <c r="D13" s="49" t="s">
        <v>70</v>
      </c>
      <c r="E13" s="49" t="s">
        <v>72</v>
      </c>
      <c r="F13" s="50">
        <v>26000</v>
      </c>
      <c r="G13" s="52">
        <v>806</v>
      </c>
    </row>
    <row r="14" spans="1:7">
      <c r="A14" s="49" t="s">
        <v>42</v>
      </c>
      <c r="B14" s="49" t="s">
        <v>43</v>
      </c>
      <c r="C14" s="49" t="s">
        <v>71</v>
      </c>
      <c r="D14" s="49" t="s">
        <v>70</v>
      </c>
      <c r="E14" s="49" t="s">
        <v>76</v>
      </c>
      <c r="F14" s="50">
        <v>28490</v>
      </c>
      <c r="G14" s="52">
        <v>14245</v>
      </c>
    </row>
    <row r="15" spans="1:7">
      <c r="A15" s="49" t="s">
        <v>42</v>
      </c>
      <c r="B15" s="49" t="s">
        <v>43</v>
      </c>
      <c r="C15" s="49" t="s">
        <v>71</v>
      </c>
      <c r="D15" s="49" t="s">
        <v>70</v>
      </c>
      <c r="E15" s="49" t="s">
        <v>75</v>
      </c>
      <c r="F15" s="50">
        <v>125000</v>
      </c>
      <c r="G15" s="52">
        <v>182500</v>
      </c>
    </row>
    <row r="16" spans="1:7">
      <c r="A16" s="49" t="s">
        <v>42</v>
      </c>
      <c r="B16" s="49" t="s">
        <v>43</v>
      </c>
      <c r="C16" s="49" t="s">
        <v>71</v>
      </c>
      <c r="D16" s="49" t="s">
        <v>70</v>
      </c>
      <c r="E16" s="49" t="s">
        <v>74</v>
      </c>
      <c r="F16" s="50">
        <v>26690</v>
      </c>
      <c r="G16" s="52">
        <v>26690</v>
      </c>
    </row>
    <row r="17" spans="1:7">
      <c r="A17" s="49" t="s">
        <v>42</v>
      </c>
      <c r="B17" s="49" t="s">
        <v>43</v>
      </c>
      <c r="C17" s="49" t="s">
        <v>71</v>
      </c>
      <c r="D17" s="49" t="s">
        <v>70</v>
      </c>
      <c r="E17" s="49" t="s">
        <v>73</v>
      </c>
      <c r="F17" s="50">
        <v>44020</v>
      </c>
      <c r="G17" s="52">
        <v>68231</v>
      </c>
    </row>
    <row r="18" spans="1:7">
      <c r="A18" s="49" t="s">
        <v>42</v>
      </c>
      <c r="B18" s="49" t="s">
        <v>2</v>
      </c>
      <c r="C18" s="49" t="s">
        <v>71</v>
      </c>
      <c r="D18" s="49" t="s">
        <v>70</v>
      </c>
      <c r="E18" s="49" t="s">
        <v>51</v>
      </c>
      <c r="F18" s="50">
        <v>6000</v>
      </c>
      <c r="G18" s="52">
        <v>6000</v>
      </c>
    </row>
    <row r="19" spans="1:7">
      <c r="A19" s="49" t="s">
        <v>42</v>
      </c>
      <c r="B19" s="49" t="s">
        <v>2</v>
      </c>
      <c r="C19" s="49" t="s">
        <v>71</v>
      </c>
      <c r="D19" s="49" t="s">
        <v>70</v>
      </c>
      <c r="E19" s="49" t="s">
        <v>72</v>
      </c>
      <c r="F19" s="50">
        <v>25000</v>
      </c>
      <c r="G19" s="52">
        <v>775</v>
      </c>
    </row>
    <row r="20" spans="1:7" ht="15.75" thickBot="1">
      <c r="A20" s="62" t="s">
        <v>42</v>
      </c>
      <c r="B20" s="62" t="s">
        <v>43</v>
      </c>
      <c r="C20" s="62" t="s">
        <v>71</v>
      </c>
      <c r="D20" s="62" t="s">
        <v>70</v>
      </c>
      <c r="E20" s="62" t="s">
        <v>69</v>
      </c>
      <c r="F20" s="63">
        <v>26000</v>
      </c>
      <c r="G20" s="64">
        <v>806</v>
      </c>
    </row>
    <row r="21" spans="1:7" ht="15.75" thickBot="1">
      <c r="A21" s="26" t="s">
        <v>42</v>
      </c>
      <c r="B21" s="28"/>
      <c r="C21" s="28"/>
      <c r="D21" s="28"/>
      <c r="E21" s="28"/>
      <c r="F21" s="28">
        <f>SUM(F12:F20)</f>
        <v>353154.08984375</v>
      </c>
      <c r="G21" s="27">
        <f>SUM(G12:G20)</f>
        <v>337273</v>
      </c>
    </row>
    <row r="22" spans="1:7">
      <c r="A22" s="49" t="s">
        <v>96</v>
      </c>
      <c r="B22" s="49" t="s">
        <v>43</v>
      </c>
      <c r="C22" s="49" t="s">
        <v>71</v>
      </c>
      <c r="D22" s="49" t="s">
        <v>70</v>
      </c>
      <c r="E22" s="49" t="s">
        <v>73</v>
      </c>
      <c r="F22" s="50">
        <v>240200</v>
      </c>
      <c r="G22" s="52">
        <v>372775.6015625</v>
      </c>
    </row>
    <row r="23" spans="1:7">
      <c r="A23" s="49" t="s">
        <v>96</v>
      </c>
      <c r="B23" s="49" t="s">
        <v>43</v>
      </c>
      <c r="C23" s="49" t="s">
        <v>71</v>
      </c>
      <c r="D23" s="49" t="s">
        <v>70</v>
      </c>
      <c r="E23" s="49" t="s">
        <v>72</v>
      </c>
      <c r="F23" s="50">
        <v>50000</v>
      </c>
      <c r="G23" s="52">
        <v>1550</v>
      </c>
    </row>
    <row r="24" spans="1:7">
      <c r="A24" s="49" t="s">
        <v>96</v>
      </c>
      <c r="B24" s="49" t="s">
        <v>43</v>
      </c>
      <c r="C24" s="49" t="s">
        <v>71</v>
      </c>
      <c r="D24" s="49" t="s">
        <v>70</v>
      </c>
      <c r="E24" s="49" t="s">
        <v>77</v>
      </c>
      <c r="F24" s="50">
        <v>2369</v>
      </c>
      <c r="G24" s="52">
        <v>36839.05078125</v>
      </c>
    </row>
    <row r="25" spans="1:7">
      <c r="A25" s="49" t="s">
        <v>96</v>
      </c>
      <c r="B25" s="49" t="s">
        <v>43</v>
      </c>
      <c r="C25" s="49" t="s">
        <v>71</v>
      </c>
      <c r="D25" s="49" t="s">
        <v>70</v>
      </c>
      <c r="E25" s="49" t="s">
        <v>75</v>
      </c>
      <c r="F25" s="50">
        <v>125000</v>
      </c>
      <c r="G25" s="52">
        <v>181250</v>
      </c>
    </row>
    <row r="26" spans="1:7">
      <c r="A26" s="49" t="s">
        <v>96</v>
      </c>
      <c r="B26" s="49" t="s">
        <v>43</v>
      </c>
      <c r="C26" s="49" t="s">
        <v>71</v>
      </c>
      <c r="D26" s="49" t="s">
        <v>70</v>
      </c>
      <c r="E26" s="49" t="s">
        <v>95</v>
      </c>
      <c r="F26" s="50">
        <v>180655</v>
      </c>
      <c r="G26" s="52">
        <v>253617</v>
      </c>
    </row>
    <row r="27" spans="1:7">
      <c r="A27" s="49" t="s">
        <v>96</v>
      </c>
      <c r="B27" s="49" t="s">
        <v>43</v>
      </c>
      <c r="C27" s="49" t="s">
        <v>71</v>
      </c>
      <c r="D27" s="49" t="s">
        <v>70</v>
      </c>
      <c r="E27" s="49" t="s">
        <v>46</v>
      </c>
      <c r="F27" s="50">
        <v>109407.921875</v>
      </c>
      <c r="G27" s="52">
        <v>13560.98046875</v>
      </c>
    </row>
    <row r="28" spans="1:7" ht="15.75" thickBot="1">
      <c r="A28" s="49" t="s">
        <v>96</v>
      </c>
      <c r="B28" s="49" t="s">
        <v>43</v>
      </c>
      <c r="C28" s="49" t="s">
        <v>71</v>
      </c>
      <c r="D28" s="49" t="s">
        <v>70</v>
      </c>
      <c r="E28" s="49" t="s">
        <v>76</v>
      </c>
      <c r="F28" s="50">
        <v>56792.539978027344</v>
      </c>
      <c r="G28" s="52">
        <v>40759.880859375</v>
      </c>
    </row>
    <row r="29" spans="1:7" ht="15.75" thickBot="1">
      <c r="A29" s="26" t="s">
        <v>96</v>
      </c>
      <c r="B29" s="28"/>
      <c r="C29" s="28"/>
      <c r="D29" s="28"/>
      <c r="E29" s="28"/>
      <c r="F29" s="28">
        <f>SUM(F22:F28)</f>
        <v>764424.46185302734</v>
      </c>
      <c r="G29" s="27">
        <f>SUM(G22:G28)</f>
        <v>900352.513671875</v>
      </c>
    </row>
    <row r="30" spans="1:7" ht="16.5" thickBot="1">
      <c r="A30" s="32" t="s">
        <v>0</v>
      </c>
      <c r="B30" s="32"/>
      <c r="C30" s="32"/>
      <c r="D30" s="32"/>
      <c r="E30" s="32"/>
      <c r="F30" s="32">
        <f>SUM(F21,F29)</f>
        <v>1117578.5516967773</v>
      </c>
      <c r="G30" s="33">
        <f>SUM(G21,G29)</f>
        <v>1237625.513671875</v>
      </c>
    </row>
  </sheetData>
  <sortState ref="A12:H75">
    <sortCondition ref="D12:D75"/>
  </sortState>
  <mergeCells count="5">
    <mergeCell ref="A6:G6"/>
    <mergeCell ref="A7:G7"/>
    <mergeCell ref="A8:G8"/>
    <mergeCell ref="A9:G9"/>
    <mergeCell ref="A10:G10"/>
  </mergeCells>
  <printOptions horizontalCentered="1"/>
  <pageMargins left="0.41" right="0.46" top="0.74803149606299202" bottom="0.74803149606299202" header="0.31496062992126" footer="0.31496062992126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1"/>
  <sheetViews>
    <sheetView topLeftCell="A3" workbookViewId="0">
      <selection activeCell="D21" sqref="D21"/>
    </sheetView>
  </sheetViews>
  <sheetFormatPr baseColWidth="10" defaultColWidth="24.5703125" defaultRowHeight="15"/>
  <cols>
    <col min="1" max="2" width="11.42578125" bestFit="1" customWidth="1"/>
    <col min="3" max="3" width="12" bestFit="1" customWidth="1"/>
    <col min="4" max="4" width="18.7109375" bestFit="1" customWidth="1"/>
    <col min="5" max="5" width="10.42578125" bestFit="1" customWidth="1"/>
    <col min="6" max="6" width="11.5703125" style="6" bestFit="1" customWidth="1"/>
    <col min="7" max="7" width="14.42578125" style="1" bestFit="1" customWidth="1"/>
  </cols>
  <sheetData>
    <row r="1" spans="1:7">
      <c r="A1" s="11"/>
    </row>
    <row r="6" spans="1:7">
      <c r="A6" s="65" t="s">
        <v>17</v>
      </c>
      <c r="B6" s="65"/>
      <c r="C6" s="65"/>
      <c r="D6" s="65"/>
      <c r="E6" s="65"/>
      <c r="F6" s="65"/>
      <c r="G6" s="65"/>
    </row>
    <row r="7" spans="1:7" ht="23.25">
      <c r="A7" s="66" t="s">
        <v>18</v>
      </c>
      <c r="B7" s="66"/>
      <c r="C7" s="66"/>
      <c r="D7" s="66"/>
      <c r="E7" s="66"/>
      <c r="F7" s="66"/>
      <c r="G7" s="66"/>
    </row>
    <row r="8" spans="1:7" ht="22.5">
      <c r="A8" s="67" t="s">
        <v>19</v>
      </c>
      <c r="B8" s="67"/>
      <c r="C8" s="67"/>
      <c r="D8" s="67"/>
      <c r="E8" s="67"/>
      <c r="F8" s="67"/>
      <c r="G8" s="67"/>
    </row>
    <row r="9" spans="1:7" ht="20.25" thickBot="1">
      <c r="A9" s="73" t="s">
        <v>41</v>
      </c>
      <c r="B9" s="73"/>
      <c r="C9" s="73"/>
      <c r="D9" s="73"/>
      <c r="E9" s="73"/>
      <c r="F9" s="73"/>
      <c r="G9" s="73"/>
    </row>
    <row r="10" spans="1:7" ht="15.75" thickBot="1">
      <c r="A10" s="69" t="s">
        <v>33</v>
      </c>
      <c r="B10" s="70"/>
      <c r="C10" s="70"/>
      <c r="D10" s="70"/>
      <c r="E10" s="70"/>
      <c r="F10" s="70"/>
      <c r="G10" s="74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16</v>
      </c>
      <c r="E11" s="3" t="s">
        <v>24</v>
      </c>
      <c r="F11" s="5" t="s">
        <v>10</v>
      </c>
      <c r="G11" s="4" t="s">
        <v>11</v>
      </c>
    </row>
    <row r="12" spans="1:7">
      <c r="A12" s="49" t="s">
        <v>42</v>
      </c>
      <c r="B12" s="49" t="s">
        <v>3</v>
      </c>
      <c r="C12" s="49" t="s">
        <v>5</v>
      </c>
      <c r="D12" s="49" t="s">
        <v>80</v>
      </c>
      <c r="E12" s="49" t="s">
        <v>51</v>
      </c>
      <c r="F12" s="50">
        <v>7198.580078125</v>
      </c>
      <c r="G12" s="52">
        <v>2438.280029296875</v>
      </c>
    </row>
    <row r="13" spans="1:7">
      <c r="A13" s="49" t="s">
        <v>42</v>
      </c>
      <c r="B13" s="49" t="s">
        <v>4</v>
      </c>
      <c r="C13" s="49" t="s">
        <v>5</v>
      </c>
      <c r="D13" s="49" t="s">
        <v>79</v>
      </c>
      <c r="E13" s="49" t="s">
        <v>51</v>
      </c>
      <c r="F13" s="50">
        <v>25291.19921875</v>
      </c>
      <c r="G13" s="52">
        <v>28396.80078125</v>
      </c>
    </row>
    <row r="14" spans="1:7">
      <c r="A14" s="49" t="s">
        <v>42</v>
      </c>
      <c r="B14" s="49" t="s">
        <v>68</v>
      </c>
      <c r="C14" s="49" t="s">
        <v>5</v>
      </c>
      <c r="D14" s="49" t="s">
        <v>78</v>
      </c>
      <c r="E14" s="49" t="s">
        <v>51</v>
      </c>
      <c r="F14" s="50">
        <v>75154.1796875</v>
      </c>
      <c r="G14" s="52">
        <v>103241</v>
      </c>
    </row>
    <row r="15" spans="1:7" ht="15.75" thickBot="1">
      <c r="A15" s="21" t="s">
        <v>42</v>
      </c>
      <c r="B15" s="23"/>
      <c r="C15" s="23"/>
      <c r="D15" s="23"/>
      <c r="E15" s="23"/>
      <c r="F15" s="23">
        <f>SUM(F12:F14)</f>
        <v>107643.958984375</v>
      </c>
      <c r="G15" s="22">
        <f>SUM(G12:G14)</f>
        <v>134076.08081054688</v>
      </c>
    </row>
    <row r="16" spans="1:7">
      <c r="A16" s="49" t="s">
        <v>96</v>
      </c>
      <c r="B16" s="49" t="s">
        <v>4</v>
      </c>
      <c r="C16" s="49" t="s">
        <v>5</v>
      </c>
      <c r="D16" s="49" t="s">
        <v>79</v>
      </c>
      <c r="E16" s="49" t="s">
        <v>51</v>
      </c>
      <c r="F16" s="50">
        <v>125203.896484375</v>
      </c>
      <c r="G16" s="52">
        <v>118730.2021484375</v>
      </c>
    </row>
    <row r="17" spans="1:7">
      <c r="A17" s="49" t="s">
        <v>96</v>
      </c>
      <c r="B17" s="49" t="s">
        <v>43</v>
      </c>
      <c r="C17" s="49" t="s">
        <v>5</v>
      </c>
      <c r="D17" s="49" t="s">
        <v>78</v>
      </c>
      <c r="E17" s="49" t="s">
        <v>51</v>
      </c>
      <c r="F17" s="50">
        <v>68812.908203125</v>
      </c>
      <c r="G17" s="52">
        <v>105187</v>
      </c>
    </row>
    <row r="18" spans="1:7">
      <c r="A18" s="49" t="s">
        <v>96</v>
      </c>
      <c r="B18" s="49" t="s">
        <v>68</v>
      </c>
      <c r="C18" s="49" t="s">
        <v>5</v>
      </c>
      <c r="D18" s="49" t="s">
        <v>100</v>
      </c>
      <c r="E18" s="49" t="s">
        <v>53</v>
      </c>
      <c r="F18" s="50">
        <v>7099.7001953125</v>
      </c>
      <c r="G18" s="52">
        <v>19375.5</v>
      </c>
    </row>
    <row r="19" spans="1:7">
      <c r="A19" s="49" t="s">
        <v>96</v>
      </c>
      <c r="B19" s="49" t="s">
        <v>68</v>
      </c>
      <c r="C19" s="49" t="s">
        <v>5</v>
      </c>
      <c r="D19" s="49" t="s">
        <v>78</v>
      </c>
      <c r="E19" s="49" t="s">
        <v>51</v>
      </c>
      <c r="F19" s="50">
        <v>196387.05053710938</v>
      </c>
      <c r="G19" s="52">
        <v>291068.60009765625</v>
      </c>
    </row>
    <row r="20" spans="1:7" ht="15.75" thickBot="1">
      <c r="A20" s="21" t="s">
        <v>96</v>
      </c>
      <c r="B20" s="23"/>
      <c r="C20" s="23"/>
      <c r="D20" s="23"/>
      <c r="E20" s="23"/>
      <c r="F20" s="23">
        <f>SUM(F16:F19)</f>
        <v>397503.55541992187</v>
      </c>
      <c r="G20" s="22">
        <f>SUM(G16:G19)</f>
        <v>534361.30224609375</v>
      </c>
    </row>
    <row r="21" spans="1:7" ht="16.5" thickBot="1">
      <c r="A21" s="19" t="s">
        <v>0</v>
      </c>
      <c r="B21" s="19"/>
      <c r="C21" s="19"/>
      <c r="D21" s="19"/>
      <c r="E21" s="19"/>
      <c r="F21" s="19">
        <f>SUM(F15,F20)</f>
        <v>505147.51440429688</v>
      </c>
      <c r="G21" s="40">
        <f>SUM(G15,G20)</f>
        <v>668437.38305664063</v>
      </c>
    </row>
  </sheetData>
  <sortState ref="A12:H22">
    <sortCondition ref="D12:D22"/>
  </sortState>
  <mergeCells count="5">
    <mergeCell ref="A6:G6"/>
    <mergeCell ref="A7:G7"/>
    <mergeCell ref="A8:G8"/>
    <mergeCell ref="A9:G9"/>
    <mergeCell ref="A10:G10"/>
  </mergeCells>
  <printOptions horizontalCentered="1"/>
  <pageMargins left="0.43" right="0.56000000000000005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13</vt:i4>
      </vt:variant>
    </vt:vector>
  </HeadingPairs>
  <TitlesOfParts>
    <vt:vector size="28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 vet</vt:lpstr>
      <vt:lpstr>'Alimento animal'!Títulos_a_imprimir</vt:lpstr>
      <vt:lpstr>'Bovino Carnico'!Títulos_a_imprimir</vt:lpstr>
      <vt:lpstr>'Bovino Lacteo'!Títulos_a_imprimir</vt:lpstr>
      <vt:lpstr>Caprino!Títulos_a_imprimir</vt:lpstr>
      <vt:lpstr>Embutidos!Títulos_a_imprimir</vt:lpstr>
      <vt:lpstr>Huevo!Títulos_a_imprimir</vt:lpstr>
      <vt:lpstr>'Huevos Fertiles'!Títulos_a_imprimir</vt:lpstr>
      <vt:lpstr>Leche!Títulos_a_imprimir</vt:lpstr>
      <vt:lpstr>'Otro Origen'!Títulos_a_imprimir</vt:lpstr>
      <vt:lpstr>Pavo!Títulos_a_imprimir</vt:lpstr>
      <vt:lpstr>Pieles!Títulos_a_imprimir</vt:lpstr>
      <vt:lpstr>Pollo!Títulos_a_imprimir</vt:lpstr>
      <vt:lpstr>'Porcino Carnico'!Títulos_a_imprimir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</cp:lastModifiedBy>
  <cp:lastPrinted>2014-03-13T15:57:58Z</cp:lastPrinted>
  <dcterms:created xsi:type="dcterms:W3CDTF">2013-05-27T12:29:06Z</dcterms:created>
  <dcterms:modified xsi:type="dcterms:W3CDTF">2014-04-08T15:57:55Z</dcterms:modified>
</cp:coreProperties>
</file>