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up PC1\base datos\ESTADISTICA DATOS\ESTADISTICAS 1\Año 2017\Imp 2017\"/>
    </mc:Choice>
  </mc:AlternateContent>
  <bookViews>
    <workbookView xWindow="0" yWindow="0" windowWidth="20490" windowHeight="7755" tabRatio="918" activeTab="10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ieles" sheetId="11" r:id="rId6"/>
    <sheet name="Embutidos" sheetId="12" r:id="rId7"/>
    <sheet name="Otro Origen" sheetId="14" r:id="rId8"/>
    <sheet name="Huevo" sheetId="21" state="hidden" r:id="rId9"/>
    <sheet name="Alimento animal" sheetId="19" r:id="rId10"/>
    <sheet name="Pro vet" sheetId="20" r:id="rId11"/>
  </sheets>
  <definedNames>
    <definedName name="_xlnm._FilterDatabase" localSheetId="9" hidden="1">'Alimento animal'!$A$11:$G$11</definedName>
    <definedName name="_xlnm._FilterDatabase" localSheetId="6" hidden="1">Embutidos!#REF!</definedName>
    <definedName name="_xlnm.Print_Titles" localSheetId="9">'Alimento animal'!$10:$11</definedName>
    <definedName name="_xlnm.Print_Titles" localSheetId="1">'Bovino Carnico'!$10:$11</definedName>
    <definedName name="_xlnm.Print_Titles" localSheetId="2">'Bovino Lacteo'!$10:$11</definedName>
    <definedName name="_xlnm.Print_Titles" localSheetId="6">Embutidos!$10:$11</definedName>
    <definedName name="_xlnm.Print_Titles" localSheetId="8">Huevo!$10:$11</definedName>
    <definedName name="_xlnm.Print_Titles" localSheetId="3">Leche!$10:$11</definedName>
    <definedName name="_xlnm.Print_Titles" localSheetId="7">'Otro Origen'!$10:$11</definedName>
    <definedName name="_xlnm.Print_Titles" localSheetId="5">Pieles!$10:$11</definedName>
    <definedName name="_xlnm.Print_Titles" localSheetId="4">'Porcino Carnico'!$10:$11</definedName>
  </definedNames>
  <calcPr calcId="152511"/>
</workbook>
</file>

<file path=xl/calcChain.xml><?xml version="1.0" encoding="utf-8"?>
<calcChain xmlns="http://schemas.openxmlformats.org/spreadsheetml/2006/main">
  <c r="E29" i="20" l="1"/>
  <c r="E20" i="20"/>
  <c r="E28" i="20"/>
  <c r="E26" i="20"/>
  <c r="E24" i="20"/>
  <c r="F172" i="14" l="1"/>
  <c r="G172" i="14"/>
  <c r="F78" i="12"/>
  <c r="G78" i="12"/>
  <c r="F77" i="12"/>
  <c r="G77" i="12"/>
  <c r="F128" i="11"/>
  <c r="G128" i="11"/>
  <c r="F127" i="11"/>
  <c r="G127" i="11"/>
  <c r="F26" i="8"/>
  <c r="G26" i="8"/>
  <c r="G25" i="8"/>
  <c r="F25" i="8"/>
  <c r="F87" i="7"/>
  <c r="G87" i="7"/>
  <c r="F86" i="7"/>
  <c r="G86" i="7"/>
  <c r="F129" i="6"/>
  <c r="G129" i="6"/>
  <c r="G31" i="5"/>
  <c r="F31" i="5"/>
  <c r="F63" i="12" l="1"/>
  <c r="G63" i="12"/>
  <c r="F93" i="11"/>
  <c r="G93" i="11"/>
  <c r="F21" i="8"/>
  <c r="G21" i="8"/>
  <c r="F61" i="7"/>
  <c r="G61" i="7"/>
  <c r="F99" i="6"/>
  <c r="G99" i="6"/>
  <c r="F25" i="5"/>
  <c r="G25" i="5"/>
  <c r="F26" i="19" l="1"/>
  <c r="G26" i="19"/>
  <c r="F25" i="19"/>
  <c r="G25" i="19"/>
  <c r="F23" i="19"/>
  <c r="G23" i="19"/>
  <c r="F157" i="14"/>
  <c r="G157" i="14"/>
  <c r="F140" i="14"/>
  <c r="G140" i="14"/>
  <c r="F123" i="14"/>
  <c r="G123" i="14"/>
  <c r="F120" i="14"/>
  <c r="G120" i="14"/>
  <c r="F107" i="14"/>
  <c r="G107" i="14"/>
  <c r="F90" i="14"/>
  <c r="G90" i="14"/>
  <c r="F73" i="12"/>
  <c r="G73" i="12"/>
  <c r="F67" i="12"/>
  <c r="G67" i="12"/>
  <c r="F57" i="12"/>
  <c r="G57" i="12"/>
  <c r="F45" i="12"/>
  <c r="G45" i="12"/>
  <c r="F113" i="11" l="1"/>
  <c r="G113" i="11"/>
  <c r="F109" i="11"/>
  <c r="G109" i="11"/>
  <c r="F102" i="11"/>
  <c r="G102" i="11"/>
  <c r="F80" i="11"/>
  <c r="G80" i="11"/>
  <c r="F62" i="11"/>
  <c r="G62" i="11"/>
  <c r="G23" i="8"/>
  <c r="F23" i="8"/>
  <c r="G18" i="8"/>
  <c r="F18" i="8"/>
  <c r="G16" i="8"/>
  <c r="F16" i="8"/>
  <c r="G14" i="8"/>
  <c r="F14" i="8"/>
  <c r="F63" i="7"/>
  <c r="G63" i="7"/>
  <c r="F70" i="7"/>
  <c r="G70" i="7"/>
  <c r="F76" i="7"/>
  <c r="G76" i="7"/>
  <c r="F123" i="6"/>
  <c r="G123" i="6"/>
  <c r="F117" i="6"/>
  <c r="G117" i="6"/>
  <c r="F106" i="6"/>
  <c r="G106" i="6"/>
  <c r="F23" i="5"/>
  <c r="G23" i="5"/>
  <c r="F29" i="5"/>
  <c r="G29" i="5"/>
  <c r="F27" i="5"/>
  <c r="G27" i="5"/>
  <c r="F19" i="5"/>
  <c r="G19" i="5"/>
  <c r="F17" i="5"/>
  <c r="G17" i="5"/>
  <c r="F15" i="5"/>
  <c r="G15" i="5"/>
  <c r="F13" i="5"/>
  <c r="G13" i="5"/>
  <c r="G32" i="5" l="1"/>
  <c r="C12" i="15" s="1"/>
  <c r="F32" i="5"/>
  <c r="B12" i="15"/>
  <c r="F40" i="11"/>
  <c r="G40" i="11"/>
  <c r="E22" i="20"/>
  <c r="F20" i="19"/>
  <c r="G20" i="19"/>
  <c r="F77" i="14"/>
  <c r="G77" i="14"/>
  <c r="F37" i="12"/>
  <c r="G37" i="12"/>
  <c r="F49" i="11"/>
  <c r="G49" i="11"/>
  <c r="F56" i="6" l="1"/>
  <c r="G56" i="6"/>
  <c r="F84" i="6" l="1"/>
  <c r="G84" i="6"/>
  <c r="F50" i="7"/>
  <c r="G50" i="7"/>
  <c r="F73" i="6"/>
  <c r="G73" i="6"/>
  <c r="F45" i="7"/>
  <c r="G45" i="7"/>
  <c r="F40" i="7"/>
  <c r="G40" i="7"/>
  <c r="F60" i="14" l="1"/>
  <c r="G60" i="14"/>
  <c r="F33" i="12"/>
  <c r="G33" i="12"/>
  <c r="F50" i="6"/>
  <c r="G50" i="6"/>
  <c r="E18" i="20" l="1"/>
  <c r="F17" i="19"/>
  <c r="G17" i="19"/>
  <c r="F58" i="14"/>
  <c r="G58" i="14"/>
  <c r="F26" i="12"/>
  <c r="G26" i="12"/>
  <c r="F37" i="11"/>
  <c r="G37" i="11"/>
  <c r="F29" i="7"/>
  <c r="G29" i="7"/>
  <c r="F46" i="6" l="1"/>
  <c r="G46" i="6"/>
  <c r="F23" i="14" l="1"/>
  <c r="G23" i="14"/>
  <c r="E15" i="20" l="1"/>
  <c r="F38" i="14"/>
  <c r="F173" i="14" s="1"/>
  <c r="G38" i="14"/>
  <c r="G173" i="14" s="1"/>
  <c r="F21" i="12"/>
  <c r="G21" i="12"/>
  <c r="F29" i="11" l="1"/>
  <c r="G29" i="11"/>
  <c r="F22" i="7"/>
  <c r="G22" i="7"/>
  <c r="F34" i="6"/>
  <c r="G34" i="6"/>
  <c r="B9" i="20"/>
  <c r="A9" i="19"/>
  <c r="A9" i="21"/>
  <c r="A9" i="14"/>
  <c r="A9" i="12"/>
  <c r="A9" i="11"/>
  <c r="A9" i="8"/>
  <c r="A9" i="7"/>
  <c r="A9" i="6"/>
  <c r="A9" i="5" s="1"/>
  <c r="E13" i="20" l="1"/>
  <c r="F13" i="19"/>
  <c r="G13" i="19"/>
  <c r="F17" i="12"/>
  <c r="G17" i="12"/>
  <c r="F20" i="11"/>
  <c r="G20" i="11"/>
  <c r="F17" i="7"/>
  <c r="G17" i="7"/>
  <c r="F22" i="6"/>
  <c r="F130" i="6" s="1"/>
  <c r="G22" i="6"/>
  <c r="G130" i="6" s="1"/>
  <c r="F16" i="21" l="1"/>
  <c r="G16" i="21"/>
  <c r="B19" i="15" l="1"/>
  <c r="C19" i="15"/>
  <c r="C21" i="15" l="1"/>
  <c r="C15" i="15"/>
  <c r="B15" i="15"/>
  <c r="C20" i="15" l="1"/>
  <c r="B20" i="15"/>
  <c r="B16" i="15"/>
  <c r="C16" i="15"/>
  <c r="B18" i="15"/>
  <c r="B17" i="15"/>
  <c r="C17" i="15"/>
  <c r="C14" i="15" l="1"/>
  <c r="B14" i="15"/>
  <c r="B13" i="15"/>
  <c r="C13" i="15"/>
  <c r="B22" i="15" l="1"/>
  <c r="C18" i="15" l="1"/>
  <c r="C22" i="15" s="1"/>
</calcChain>
</file>

<file path=xl/sharedStrings.xml><?xml version="1.0" encoding="utf-8"?>
<sst xmlns="http://schemas.openxmlformats.org/spreadsheetml/2006/main" count="2778" uniqueCount="180">
  <si>
    <t>Total</t>
  </si>
  <si>
    <t>Leche</t>
  </si>
  <si>
    <t>Otro Origen</t>
  </si>
  <si>
    <t>Embutidos</t>
  </si>
  <si>
    <t>Mes</t>
  </si>
  <si>
    <t>Origen</t>
  </si>
  <si>
    <t>Clasificación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</si>
  <si>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</si>
  <si>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</si>
  <si>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</si>
  <si>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</si>
  <si>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</si>
  <si>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</si>
  <si>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</si>
  <si>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</si>
  <si>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</si>
  <si>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</si>
  <si>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Productos Veterinarios</t>
  </si>
  <si>
    <t>Alimento para Animales</t>
  </si>
  <si>
    <t>Destino</t>
  </si>
  <si>
    <t>Piel</t>
  </si>
  <si>
    <t>Pais de Procedencia</t>
  </si>
  <si>
    <t>Huevos</t>
  </si>
  <si>
    <t>Haiti</t>
  </si>
  <si>
    <t>Yogurt</t>
  </si>
  <si>
    <t>Lácteo</t>
  </si>
  <si>
    <t>Bovino</t>
  </si>
  <si>
    <t>Bonaire</t>
  </si>
  <si>
    <t>Jamaica</t>
  </si>
  <si>
    <t>Helados</t>
  </si>
  <si>
    <t>Estados Unidos</t>
  </si>
  <si>
    <t>Dulce de leche</t>
  </si>
  <si>
    <t>Crema de leche</t>
  </si>
  <si>
    <t>Queso</t>
  </si>
  <si>
    <t>Edam</t>
  </si>
  <si>
    <t>Holandes</t>
  </si>
  <si>
    <t>Queso Amarillo</t>
  </si>
  <si>
    <t>Queso Blanco</t>
  </si>
  <si>
    <t>Queso de hoja</t>
  </si>
  <si>
    <t>Enero</t>
  </si>
  <si>
    <t>Leche maternizada</t>
  </si>
  <si>
    <t>Guyana</t>
  </si>
  <si>
    <t>Leche entera liquida</t>
  </si>
  <si>
    <t>Leche entera en polvo</t>
  </si>
  <si>
    <t>Santa Lucia</t>
  </si>
  <si>
    <t>Formula Infantil</t>
  </si>
  <si>
    <t>Aruba</t>
  </si>
  <si>
    <t>Turquia</t>
  </si>
  <si>
    <t>Semicurtidas o semicuradas</t>
  </si>
  <si>
    <t>Piel Animal</t>
  </si>
  <si>
    <t>Mexico</t>
  </si>
  <si>
    <t>Italia</t>
  </si>
  <si>
    <t>Indonesia</t>
  </si>
  <si>
    <t>Curtidas o curadas</t>
  </si>
  <si>
    <t>China</t>
  </si>
  <si>
    <t>Brasil</t>
  </si>
  <si>
    <t>Alemania</t>
  </si>
  <si>
    <t>Embutidos Variados</t>
  </si>
  <si>
    <t>Salchichas</t>
  </si>
  <si>
    <t>San Martin</t>
  </si>
  <si>
    <t>Salami</t>
  </si>
  <si>
    <t>Jamon</t>
  </si>
  <si>
    <t>Otro Tipo</t>
  </si>
  <si>
    <t>Mortadela</t>
  </si>
  <si>
    <t>Caldo de pollo</t>
  </si>
  <si>
    <t>Puerto Rico</t>
  </si>
  <si>
    <t>Cubitos de pollo</t>
  </si>
  <si>
    <t>Bebidas a base de leche</t>
  </si>
  <si>
    <t>Venezuela</t>
  </si>
  <si>
    <t>Sazones</t>
  </si>
  <si>
    <t>Trinidad &amp; Tobago</t>
  </si>
  <si>
    <t>Sopa</t>
  </si>
  <si>
    <t>Cuba</t>
  </si>
  <si>
    <t>Alimento para cerdo</t>
  </si>
  <si>
    <t>Alimento Animal</t>
  </si>
  <si>
    <t>Otro origen</t>
  </si>
  <si>
    <t>PVET</t>
  </si>
  <si>
    <t>Febrero</t>
  </si>
  <si>
    <t>Cárnico</t>
  </si>
  <si>
    <t>Cortes</t>
  </si>
  <si>
    <t>El Salvador</t>
  </si>
  <si>
    <t>Consolidado General de Exportaciones del Año 2017</t>
  </si>
  <si>
    <t>Consolidado de Exportaciones de Carne de Res del Año 2017</t>
  </si>
  <si>
    <t>Consolidado de Exportaciones de Lacteo del Año 2017</t>
  </si>
  <si>
    <t>Consolidado de Exportaciones de Leche del Año 2017</t>
  </si>
  <si>
    <t>Consolidado de Exportaciones de Carne de Cerdo del Año 2017</t>
  </si>
  <si>
    <t>Consolidado de Exportaciones de Pieles del Año 2017</t>
  </si>
  <si>
    <t>Consolidado de Exportaciones de Embutidos del Año 2017</t>
  </si>
  <si>
    <t>Consolidado de Exportaciones de Mercancia de Otro Origen del Año 2017</t>
  </si>
  <si>
    <t>Consolidado de Importaciones de Huevos del Año 2017</t>
  </si>
  <si>
    <t>Consolidado de Exportaciones de Alimento para animales del Año 2017</t>
  </si>
  <si>
    <t>Consolidado de Exportaciones de Productos veterinarios del Año 2017</t>
  </si>
  <si>
    <t>“Año del Desarrollo Agroforestal”</t>
  </si>
  <si>
    <t>Flan</t>
  </si>
  <si>
    <t>Antigua y Barbuda</t>
  </si>
  <si>
    <t>San Cristobal-Nevis (St. Kitts)</t>
  </si>
  <si>
    <t>Leche con Chocolate</t>
  </si>
  <si>
    <t>Dominica</t>
  </si>
  <si>
    <t>Leche UHT</t>
  </si>
  <si>
    <t>Republica Checa</t>
  </si>
  <si>
    <t>Bebida nutritiva</t>
  </si>
  <si>
    <t>enero</t>
  </si>
  <si>
    <t>Marzo</t>
  </si>
  <si>
    <t>Postre lacteo</t>
  </si>
  <si>
    <t>Queso fresco</t>
  </si>
  <si>
    <t>Leche condensada</t>
  </si>
  <si>
    <t>Leche evaporada</t>
  </si>
  <si>
    <t>Leche Modificada</t>
  </si>
  <si>
    <t>Eslovenia</t>
  </si>
  <si>
    <t>Porcino</t>
  </si>
  <si>
    <t>Caldo de Chorizo</t>
  </si>
  <si>
    <t>Surinam</t>
  </si>
  <si>
    <t>Cubitos de ajo</t>
  </si>
  <si>
    <t>Dulce de Naranja</t>
  </si>
  <si>
    <t>Naranja agria sobre</t>
  </si>
  <si>
    <t>Barbados</t>
  </si>
  <si>
    <t>Curazao</t>
  </si>
  <si>
    <t>Guayana Francesa</t>
  </si>
  <si>
    <t>Origen Vegetal</t>
  </si>
  <si>
    <t>Base Alimento Animal</t>
  </si>
  <si>
    <t>Afleco de Trigo</t>
  </si>
  <si>
    <t>Maiz Amarillo</t>
  </si>
  <si>
    <t>Abril</t>
  </si>
  <si>
    <t>Queso maduro</t>
  </si>
  <si>
    <t>Pollo</t>
  </si>
  <si>
    <t>Mayo</t>
  </si>
  <si>
    <t>Granada</t>
  </si>
  <si>
    <t>Junio</t>
  </si>
  <si>
    <t>Leche descremada en polvo</t>
  </si>
  <si>
    <t>Francia</t>
  </si>
  <si>
    <t>Bolivia</t>
  </si>
  <si>
    <t>Julio</t>
  </si>
  <si>
    <t>Islas Virgenes (U.S.)</t>
  </si>
  <si>
    <t>julio</t>
  </si>
  <si>
    <t>Bosnia</t>
  </si>
  <si>
    <t>Croasia</t>
  </si>
  <si>
    <t>Comidas Preparadas</t>
  </si>
  <si>
    <t>wem</t>
  </si>
  <si>
    <t>Alimento para pollo</t>
  </si>
  <si>
    <t>junio</t>
  </si>
  <si>
    <t>marzo</t>
  </si>
  <si>
    <t>noviembre</t>
  </si>
  <si>
    <t>Octubre</t>
  </si>
  <si>
    <t>Noviembre</t>
  </si>
  <si>
    <t>Agosto</t>
  </si>
  <si>
    <t>Septiembre</t>
  </si>
  <si>
    <t>Diciembre</t>
  </si>
  <si>
    <t>Bermudas</t>
  </si>
  <si>
    <t>Leche semidescremada en polvo</t>
  </si>
  <si>
    <t>Chuleta</t>
  </si>
  <si>
    <t>Costillas</t>
  </si>
  <si>
    <t>Ecuador</t>
  </si>
  <si>
    <t>Pakistan</t>
  </si>
  <si>
    <t>Argentina</t>
  </si>
  <si>
    <t>Vietnam</t>
  </si>
  <si>
    <t>Nigeria</t>
  </si>
  <si>
    <t>Caprino</t>
  </si>
  <si>
    <t>septiembre</t>
  </si>
  <si>
    <t>España</t>
  </si>
  <si>
    <t>Corea del Sur</t>
  </si>
  <si>
    <t>Mixto</t>
  </si>
  <si>
    <t>Costa Rica</t>
  </si>
  <si>
    <t>Salsa</t>
  </si>
  <si>
    <t>Caldo de jamon</t>
  </si>
  <si>
    <t>Mayonesa</t>
  </si>
  <si>
    <t>Panama</t>
  </si>
  <si>
    <t>Alimento para perros</t>
  </si>
  <si>
    <t>Alimentos para mascotas</t>
  </si>
  <si>
    <t>agosto</t>
  </si>
  <si>
    <t>Bangladesh</t>
  </si>
  <si>
    <t>Inglaterra</t>
  </si>
  <si>
    <t>Leche semidescremada liquida</t>
  </si>
  <si>
    <t>Bovina</t>
  </si>
  <si>
    <t>Piel Bovina Salada verde</t>
  </si>
  <si>
    <t>Pieles Bovinas Frescas Saladas</t>
  </si>
  <si>
    <t>India</t>
  </si>
  <si>
    <t>Otro tipo</t>
  </si>
  <si>
    <t>Piel Bovina terminada</t>
  </si>
  <si>
    <t>Pieles curtidas y terminadad</t>
  </si>
  <si>
    <t>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</si>
</sst>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63">
    <xf numFmtId="0" fontId="0" fillId="0" borderId="0" xfId="0"/>
    <xf numFmtId="164" fontId="4" fillId="0" borderId="0" xfId="1" applyFont="1"/>
    <xf numFmtId="0" fontId="2" fillId="2" borderId="1" xfId="4" applyFont="1" applyFill="1" applyBorder="1" applyAlignment="1">
      <alignment horizontal="center"/>
    </xf>
    <xf numFmtId="0" fontId="2" fillId="2" borderId="2" xfId="4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5" fontId="4" fillId="0" borderId="0" xfId="1" applyNumberFormat="1" applyFont="1"/>
    <xf numFmtId="0" fontId="0" fillId="0" borderId="5" xfId="0" applyBorder="1"/>
    <xf numFmtId="165" fontId="4" fillId="0" borderId="5" xfId="1" applyNumberFormat="1" applyFont="1" applyBorder="1"/>
    <xf numFmtId="0" fontId="0" fillId="0" borderId="6" xfId="0" applyBorder="1"/>
    <xf numFmtId="165" fontId="4" fillId="0" borderId="6" xfId="1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7" xfId="0" applyBorder="1"/>
    <xf numFmtId="165" fontId="4" fillId="0" borderId="7" xfId="1" applyNumberFormat="1" applyFont="1" applyBorder="1"/>
    <xf numFmtId="0" fontId="5" fillId="4" borderId="4" xfId="0" applyFont="1" applyFill="1" applyBorder="1"/>
    <xf numFmtId="164" fontId="5" fillId="4" borderId="4" xfId="1" applyFont="1" applyFill="1" applyBorder="1"/>
    <xf numFmtId="165" fontId="5" fillId="4" borderId="4" xfId="1" applyNumberFormat="1" applyFont="1" applyFill="1" applyBorder="1"/>
    <xf numFmtId="165" fontId="7" fillId="4" borderId="8" xfId="1" applyNumberFormat="1" applyFont="1" applyFill="1" applyBorder="1"/>
    <xf numFmtId="164" fontId="7" fillId="4" borderId="8" xfId="1" applyFont="1" applyFill="1" applyBorder="1"/>
    <xf numFmtId="0" fontId="2" fillId="3" borderId="8" xfId="3" applyFont="1" applyFill="1" applyBorder="1" applyAlignment="1">
      <alignment wrapText="1"/>
    </xf>
    <xf numFmtId="164" fontId="5" fillId="3" borderId="8" xfId="1" applyFont="1" applyFill="1" applyBorder="1"/>
    <xf numFmtId="165" fontId="5" fillId="3" borderId="8" xfId="1" applyNumberFormat="1" applyFont="1" applyFill="1" applyBorder="1"/>
    <xf numFmtId="0" fontId="2" fillId="3" borderId="4" xfId="3" applyFont="1" applyFill="1" applyBorder="1" applyAlignment="1">
      <alignment wrapText="1"/>
    </xf>
    <xf numFmtId="164" fontId="5" fillId="3" borderId="4" xfId="1" applyFont="1" applyFill="1" applyBorder="1"/>
    <xf numFmtId="165" fontId="5" fillId="3" borderId="4" xfId="1" applyNumberFormat="1" applyFont="1" applyFill="1" applyBorder="1"/>
    <xf numFmtId="165" fontId="7" fillId="4" borderId="4" xfId="1" applyNumberFormat="1" applyFont="1" applyFill="1" applyBorder="1"/>
    <xf numFmtId="164" fontId="7" fillId="4" borderId="4" xfId="1" applyFont="1" applyFill="1" applyBorder="1"/>
    <xf numFmtId="0" fontId="6" fillId="0" borderId="0" xfId="0" applyFont="1" applyAlignment="1">
      <alignment horizontal="center"/>
    </xf>
    <xf numFmtId="164" fontId="4" fillId="0" borderId="6" xfId="1" applyNumberFormat="1" applyFont="1" applyBorder="1"/>
    <xf numFmtId="164" fontId="4" fillId="0" borderId="5" xfId="1" applyNumberFormat="1" applyFont="1" applyBorder="1"/>
    <xf numFmtId="164" fontId="7" fillId="4" borderId="8" xfId="1" applyNumberFormat="1" applyFont="1" applyFill="1" applyBorder="1"/>
    <xf numFmtId="164" fontId="0" fillId="0" borderId="0" xfId="1" applyFont="1"/>
    <xf numFmtId="0" fontId="2" fillId="2" borderId="4" xfId="4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0" fontId="1" fillId="0" borderId="13" xfId="2" applyFont="1" applyFill="1" applyBorder="1" applyAlignment="1">
      <alignment wrapText="1"/>
    </xf>
    <xf numFmtId="165" fontId="1" fillId="0" borderId="13" xfId="1" applyNumberFormat="1" applyFont="1" applyFill="1" applyBorder="1" applyAlignment="1">
      <alignment horizontal="right" wrapText="1"/>
    </xf>
    <xf numFmtId="164" fontId="1" fillId="0" borderId="13" xfId="1" applyNumberFormat="1" applyFont="1" applyFill="1" applyBorder="1" applyAlignment="1">
      <alignment horizontal="right" wrapText="1"/>
    </xf>
    <xf numFmtId="0" fontId="2" fillId="2" borderId="14" xfId="4" applyFont="1" applyFill="1" applyBorder="1" applyAlignment="1">
      <alignment horizontal="center"/>
    </xf>
    <xf numFmtId="165" fontId="2" fillId="2" borderId="14" xfId="1" applyNumberFormat="1" applyFont="1" applyFill="1" applyBorder="1" applyAlignment="1">
      <alignment horizontal="center"/>
    </xf>
    <xf numFmtId="164" fontId="2" fillId="2" borderId="15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3" borderId="7" xfId="3" applyFont="1" applyFill="1" applyBorder="1" applyAlignment="1">
      <alignment wrapText="1"/>
    </xf>
    <xf numFmtId="165" fontId="5" fillId="3" borderId="7" xfId="1" applyNumberFormat="1" applyFont="1" applyFill="1" applyBorder="1"/>
    <xf numFmtId="164" fontId="5" fillId="3" borderId="7" xfId="1" applyFont="1" applyFill="1" applyBorder="1"/>
    <xf numFmtId="0" fontId="0" fillId="0" borderId="13" xfId="0" applyBorder="1"/>
    <xf numFmtId="165" fontId="4" fillId="0" borderId="13" xfId="1" applyNumberFormat="1" applyFont="1" applyBorder="1"/>
    <xf numFmtId="164" fontId="1" fillId="0" borderId="13" xfId="1" applyFont="1" applyFill="1" applyBorder="1" applyAlignment="1">
      <alignment wrapText="1"/>
    </xf>
    <xf numFmtId="2" fontId="7" fillId="4" borderId="8" xfId="1" applyNumberFormat="1" applyFont="1" applyFill="1" applyBorder="1"/>
    <xf numFmtId="1" fontId="7" fillId="4" borderId="8" xfId="1" applyNumberFormat="1" applyFont="1" applyFill="1" applyBorder="1"/>
    <xf numFmtId="165" fontId="1" fillId="0" borderId="13" xfId="1" applyNumberFormat="1" applyFont="1" applyFill="1" applyBorder="1" applyAlignment="1">
      <alignment horizontal="right"/>
    </xf>
    <xf numFmtId="164" fontId="1" fillId="0" borderId="13" xfId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2" fillId="2" borderId="9" xfId="4" applyFont="1" applyFill="1" applyBorder="1" applyAlignment="1">
      <alignment horizontal="center"/>
    </xf>
    <xf numFmtId="0" fontId="2" fillId="2" borderId="10" xfId="4" applyFont="1" applyFill="1" applyBorder="1" applyAlignment="1">
      <alignment horizontal="center"/>
    </xf>
    <xf numFmtId="0" fontId="2" fillId="2" borderId="11" xfId="4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2" borderId="12" xfId="4" applyFont="1" applyFill="1" applyBorder="1" applyAlignment="1">
      <alignment horizontal="center"/>
    </xf>
    <xf numFmtId="0" fontId="2" fillId="2" borderId="3" xfId="4" applyFont="1" applyFill="1" applyBorder="1" applyAlignment="1">
      <alignment horizontal="center"/>
    </xf>
    <xf numFmtId="0" fontId="2" fillId="2" borderId="4" xfId="4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_Bovino Lacteo" xfId="2"/>
    <cellStyle name="Normal_Hoja14" xfId="3"/>
    <cellStyle name="Normal_Hoja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95250</xdr:rowOff>
    </xdr:from>
    <xdr:to>
      <xdr:col>1</xdr:col>
      <xdr:colOff>1000125</xdr:colOff>
      <xdr:row>4</xdr:row>
      <xdr:rowOff>161925</xdr:rowOff>
    </xdr:to>
    <xdr:pic>
      <xdr:nvPicPr>
        <xdr:cNvPr id="213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8572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0</xdr:row>
      <xdr:rowOff>19050</xdr:rowOff>
    </xdr:from>
    <xdr:to>
      <xdr:col>3</xdr:col>
      <xdr:colOff>1162050</xdr:colOff>
      <xdr:row>4</xdr:row>
      <xdr:rowOff>180975</xdr:rowOff>
    </xdr:to>
    <xdr:pic>
      <xdr:nvPicPr>
        <xdr:cNvPr id="1544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19050"/>
          <a:ext cx="10572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95250</xdr:rowOff>
    </xdr:from>
    <xdr:to>
      <xdr:col>3</xdr:col>
      <xdr:colOff>1133475</xdr:colOff>
      <xdr:row>4</xdr:row>
      <xdr:rowOff>142875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8775" y="95250"/>
          <a:ext cx="914400" cy="809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142875</xdr:rowOff>
    </xdr:from>
    <xdr:to>
      <xdr:col>4</xdr:col>
      <xdr:colOff>19050</xdr:colOff>
      <xdr:row>4</xdr:row>
      <xdr:rowOff>123825</xdr:rowOff>
    </xdr:to>
    <xdr:pic>
      <xdr:nvPicPr>
        <xdr:cNvPr id="315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0" y="142875"/>
          <a:ext cx="971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495299</xdr:colOff>
      <xdr:row>0</xdr:row>
      <xdr:rowOff>28575</xdr:rowOff>
    </xdr:from>
    <xdr:to>
      <xdr:col>4</xdr:col>
      <xdr:colOff>200024</xdr:colOff>
      <xdr:row>4</xdr:row>
      <xdr:rowOff>171450</xdr:rowOff>
    </xdr:to>
    <xdr:pic>
      <xdr:nvPicPr>
        <xdr:cNvPr id="417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4" y="28575"/>
          <a:ext cx="9810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161924</xdr:rowOff>
    </xdr:from>
    <xdr:to>
      <xdr:col>3</xdr:col>
      <xdr:colOff>1524000</xdr:colOff>
      <xdr:row>4</xdr:row>
      <xdr:rowOff>190499</xdr:rowOff>
    </xdr:to>
    <xdr:pic>
      <xdr:nvPicPr>
        <xdr:cNvPr id="520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0" y="161924"/>
          <a:ext cx="8477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0</xdr:row>
      <xdr:rowOff>57150</xdr:rowOff>
    </xdr:from>
    <xdr:to>
      <xdr:col>4</xdr:col>
      <xdr:colOff>133350</xdr:colOff>
      <xdr:row>5</xdr:row>
      <xdr:rowOff>0</xdr:rowOff>
    </xdr:to>
    <xdr:pic>
      <xdr:nvPicPr>
        <xdr:cNvPr id="622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57150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0</xdr:row>
      <xdr:rowOff>0</xdr:rowOff>
    </xdr:from>
    <xdr:to>
      <xdr:col>4</xdr:col>
      <xdr:colOff>152400</xdr:colOff>
      <xdr:row>4</xdr:row>
      <xdr:rowOff>161925</xdr:rowOff>
    </xdr:to>
    <xdr:pic>
      <xdr:nvPicPr>
        <xdr:cNvPr id="929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0</xdr:row>
      <xdr:rowOff>28575</xdr:rowOff>
    </xdr:from>
    <xdr:to>
      <xdr:col>4</xdr:col>
      <xdr:colOff>28575</xdr:colOff>
      <xdr:row>4</xdr:row>
      <xdr:rowOff>171450</xdr:rowOff>
    </xdr:to>
    <xdr:pic>
      <xdr:nvPicPr>
        <xdr:cNvPr id="1032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47625</xdr:rowOff>
    </xdr:from>
    <xdr:to>
      <xdr:col>4</xdr:col>
      <xdr:colOff>180975</xdr:colOff>
      <xdr:row>5</xdr:row>
      <xdr:rowOff>19050</xdr:rowOff>
    </xdr:to>
    <xdr:pic>
      <xdr:nvPicPr>
        <xdr:cNvPr id="1237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47625"/>
          <a:ext cx="9144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104775</xdr:rowOff>
    </xdr:from>
    <xdr:to>
      <xdr:col>4</xdr:col>
      <xdr:colOff>142875</xdr:colOff>
      <xdr:row>4</xdr:row>
      <xdr:rowOff>180975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10477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4" workbookViewId="0">
      <selection activeCell="B20" sqref="B20"/>
    </sheetView>
  </sheetViews>
  <sheetFormatPr baseColWidth="10" defaultRowHeight="15" x14ac:dyDescent="0.25"/>
  <cols>
    <col min="1" max="1" width="22.5703125" bestFit="1" customWidth="1"/>
    <col min="2" max="2" width="21.28515625" style="6" customWidth="1"/>
    <col min="3" max="3" width="19.42578125" style="1" customWidth="1"/>
  </cols>
  <sheetData>
    <row r="1" spans="1:3" x14ac:dyDescent="0.25">
      <c r="A1" s="11"/>
      <c r="B1"/>
      <c r="C1"/>
    </row>
    <row r="2" spans="1:3" x14ac:dyDescent="0.25">
      <c r="B2"/>
      <c r="C2"/>
    </row>
    <row r="3" spans="1:3" x14ac:dyDescent="0.25">
      <c r="B3"/>
      <c r="C3"/>
    </row>
    <row r="4" spans="1:3" x14ac:dyDescent="0.25">
      <c r="B4"/>
      <c r="C4"/>
    </row>
    <row r="5" spans="1:3" x14ac:dyDescent="0.25">
      <c r="B5"/>
      <c r="C5"/>
    </row>
    <row r="6" spans="1:3" x14ac:dyDescent="0.25">
      <c r="A6" s="52" t="s">
        <v>14</v>
      </c>
      <c r="B6" s="52"/>
      <c r="C6" s="52"/>
    </row>
    <row r="7" spans="1:3" ht="23.25" x14ac:dyDescent="0.35">
      <c r="A7" s="53" t="s">
        <v>15</v>
      </c>
      <c r="B7" s="53"/>
      <c r="C7" s="53"/>
    </row>
    <row r="8" spans="1:3" ht="22.5" x14ac:dyDescent="0.35">
      <c r="A8" s="54" t="s">
        <v>16</v>
      </c>
      <c r="B8" s="54"/>
      <c r="C8" s="54"/>
    </row>
    <row r="9" spans="1:3" ht="16.5" thickBot="1" x14ac:dyDescent="0.3">
      <c r="A9" s="55" t="s">
        <v>92</v>
      </c>
      <c r="B9" s="55"/>
      <c r="C9" s="55"/>
    </row>
    <row r="10" spans="1:3" ht="15.75" thickBot="1" x14ac:dyDescent="0.3">
      <c r="A10" s="56" t="s">
        <v>81</v>
      </c>
      <c r="B10" s="57"/>
      <c r="C10" s="58"/>
    </row>
    <row r="11" spans="1:3" ht="15.75" thickBot="1" x14ac:dyDescent="0.3">
      <c r="A11" s="2" t="s">
        <v>13</v>
      </c>
      <c r="B11" s="2" t="s">
        <v>7</v>
      </c>
      <c r="C11" s="2" t="s">
        <v>8</v>
      </c>
    </row>
    <row r="12" spans="1:3" x14ac:dyDescent="0.25">
      <c r="A12" s="9" t="s">
        <v>9</v>
      </c>
      <c r="B12" s="10">
        <f>'Bovino Carnico'!F32</f>
        <v>241789.73000000004</v>
      </c>
      <c r="C12" s="29">
        <f>'Bovino Carnico'!G32</f>
        <v>1125168.6200000001</v>
      </c>
    </row>
    <row r="13" spans="1:3" x14ac:dyDescent="0.25">
      <c r="A13" s="7" t="s">
        <v>10</v>
      </c>
      <c r="B13" s="8">
        <f>'Bovino Lacteo'!F130</f>
        <v>690882.34253967286</v>
      </c>
      <c r="C13" s="30">
        <f>'Bovino Lacteo'!G130</f>
        <v>2353310.6211392214</v>
      </c>
    </row>
    <row r="14" spans="1:3" x14ac:dyDescent="0.25">
      <c r="A14" s="7" t="s">
        <v>1</v>
      </c>
      <c r="B14" s="8">
        <f>Leche!F87</f>
        <v>563256.72812232969</v>
      </c>
      <c r="C14" s="30">
        <f>Leche!G87</f>
        <v>2981365.6085968018</v>
      </c>
    </row>
    <row r="15" spans="1:3" x14ac:dyDescent="0.25">
      <c r="A15" s="7" t="s">
        <v>11</v>
      </c>
      <c r="B15" s="8">
        <f>'Porcino Carnico'!F26</f>
        <v>6269.3199749755859</v>
      </c>
      <c r="C15" s="30">
        <f>'Porcino Carnico'!G26</f>
        <v>37840.539628906248</v>
      </c>
    </row>
    <row r="16" spans="1:3" x14ac:dyDescent="0.25">
      <c r="A16" s="7" t="s">
        <v>12</v>
      </c>
      <c r="B16" s="8">
        <f>Pieles!F128</f>
        <v>4806133.0204168074</v>
      </c>
      <c r="C16" s="30">
        <f>Pieles!G128</f>
        <v>5360594.5827469248</v>
      </c>
    </row>
    <row r="17" spans="1:3" x14ac:dyDescent="0.25">
      <c r="A17" s="7" t="s">
        <v>3</v>
      </c>
      <c r="B17" s="8">
        <f>Embutidos!F78</f>
        <v>1286306.2074782182</v>
      </c>
      <c r="C17" s="30">
        <f>Embutidos!G78</f>
        <v>1863545.6169985961</v>
      </c>
    </row>
    <row r="18" spans="1:3" x14ac:dyDescent="0.25">
      <c r="A18" s="7" t="s">
        <v>2</v>
      </c>
      <c r="B18" s="8">
        <f>'Otro Origen'!F173</f>
        <v>12227574.873651618</v>
      </c>
      <c r="C18" s="30">
        <f>'Otro Origen'!G173</f>
        <v>33155032.32449951</v>
      </c>
    </row>
    <row r="19" spans="1:3" x14ac:dyDescent="0.25">
      <c r="A19" s="45" t="s">
        <v>22</v>
      </c>
      <c r="B19" s="46">
        <f>Huevo!F16</f>
        <v>0</v>
      </c>
      <c r="C19" s="46">
        <f>Huevo!G16</f>
        <v>0</v>
      </c>
    </row>
    <row r="20" spans="1:3" x14ac:dyDescent="0.25">
      <c r="A20" s="7" t="s">
        <v>18</v>
      </c>
      <c r="B20" s="8">
        <f>'Alimento animal'!F26</f>
        <v>7778992.9915625006</v>
      </c>
      <c r="C20" s="30">
        <f>'Alimento animal'!G26</f>
        <v>21761077.725312501</v>
      </c>
    </row>
    <row r="21" spans="1:3" ht="15.75" thickBot="1" x14ac:dyDescent="0.3">
      <c r="A21" s="13" t="s">
        <v>17</v>
      </c>
      <c r="B21" s="14"/>
      <c r="C21" s="29">
        <f>'Pro vet'!E29</f>
        <v>738696.82104492176</v>
      </c>
    </row>
    <row r="22" spans="1:3" ht="15.75" thickBot="1" x14ac:dyDescent="0.3">
      <c r="A22" s="15" t="s">
        <v>0</v>
      </c>
      <c r="B22" s="17">
        <f>SUM(B12:B21)</f>
        <v>27601205.213746123</v>
      </c>
      <c r="C22" s="16">
        <f>SUM(C12:C21)</f>
        <v>69376632.459967375</v>
      </c>
    </row>
  </sheetData>
  <mergeCells count="5">
    <mergeCell ref="A6:C6"/>
    <mergeCell ref="A7:C7"/>
    <mergeCell ref="A8:C8"/>
    <mergeCell ref="A9:C9"/>
    <mergeCell ref="A10:C10"/>
  </mergeCells>
  <printOptions horizontalCentered="1"/>
  <pageMargins left="0.43307086614173229" right="0.70866141732283472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7" workbookViewId="0">
      <selection activeCell="H7" sqref="H1:I1048576"/>
    </sheetView>
  </sheetViews>
  <sheetFormatPr baseColWidth="10" defaultColWidth="52.5703125" defaultRowHeight="15" x14ac:dyDescent="0.25"/>
  <cols>
    <col min="1" max="1" width="11.42578125" bestFit="1" customWidth="1"/>
    <col min="2" max="2" width="16.42578125" bestFit="1" customWidth="1"/>
    <col min="3" max="3" width="20.7109375" bestFit="1" customWidth="1"/>
    <col min="4" max="4" width="21.42578125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 x14ac:dyDescent="0.25">
      <c r="A1" s="12"/>
    </row>
    <row r="6" spans="1:7" x14ac:dyDescent="0.25">
      <c r="A6" s="52" t="s">
        <v>14</v>
      </c>
      <c r="B6" s="52"/>
      <c r="C6" s="52"/>
      <c r="D6" s="52"/>
      <c r="E6" s="52"/>
      <c r="F6" s="52"/>
      <c r="G6" s="52"/>
    </row>
    <row r="7" spans="1:7" ht="23.25" x14ac:dyDescent="0.35">
      <c r="A7" s="53" t="s">
        <v>15</v>
      </c>
      <c r="B7" s="53"/>
      <c r="C7" s="53"/>
      <c r="D7" s="53"/>
      <c r="E7" s="53"/>
      <c r="F7" s="53"/>
      <c r="G7" s="53"/>
    </row>
    <row r="8" spans="1:7" ht="22.5" x14ac:dyDescent="0.35">
      <c r="A8" s="54" t="s">
        <v>16</v>
      </c>
      <c r="B8" s="54"/>
      <c r="C8" s="54"/>
      <c r="D8" s="54"/>
      <c r="E8" s="54"/>
      <c r="F8" s="54"/>
      <c r="G8" s="54"/>
    </row>
    <row r="9" spans="1:7" ht="20.25" thickBot="1" x14ac:dyDescent="0.4">
      <c r="A9" s="59" t="str">
        <f>Consolidado!A9</f>
        <v>“Año del Desarrollo Agroforestal”</v>
      </c>
      <c r="B9" s="59"/>
      <c r="C9" s="59"/>
      <c r="D9" s="59"/>
      <c r="E9" s="59"/>
      <c r="F9" s="59"/>
      <c r="G9" s="59"/>
    </row>
    <row r="10" spans="1:7" ht="15.75" thickBot="1" x14ac:dyDescent="0.3">
      <c r="A10" s="56" t="s">
        <v>90</v>
      </c>
      <c r="B10" s="57"/>
      <c r="C10" s="57"/>
      <c r="D10" s="57"/>
      <c r="E10" s="57"/>
      <c r="F10" s="57"/>
      <c r="G10" s="60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13</v>
      </c>
      <c r="E11" s="3" t="s">
        <v>19</v>
      </c>
      <c r="F11" s="5" t="s">
        <v>7</v>
      </c>
      <c r="G11" s="4" t="s">
        <v>8</v>
      </c>
    </row>
    <row r="12" spans="1:7" x14ac:dyDescent="0.25">
      <c r="A12" s="35" t="s">
        <v>39</v>
      </c>
      <c r="B12" s="35" t="s">
        <v>75</v>
      </c>
      <c r="C12" s="35" t="s">
        <v>74</v>
      </c>
      <c r="D12" s="35" t="s">
        <v>73</v>
      </c>
      <c r="E12" s="35" t="s">
        <v>72</v>
      </c>
      <c r="F12" s="36">
        <v>695800</v>
      </c>
      <c r="G12" s="37">
        <v>18984590.40625</v>
      </c>
    </row>
    <row r="13" spans="1:7" ht="15.75" thickBot="1" x14ac:dyDescent="0.3">
      <c r="A13" s="20" t="s">
        <v>39</v>
      </c>
      <c r="B13" s="22"/>
      <c r="C13" s="22"/>
      <c r="D13" s="22"/>
      <c r="E13" s="22"/>
      <c r="F13" s="22">
        <f>SUM(F12)</f>
        <v>695800</v>
      </c>
      <c r="G13" s="21">
        <f>SUM(G12)</f>
        <v>18984590.40625</v>
      </c>
    </row>
    <row r="14" spans="1:7" x14ac:dyDescent="0.25">
      <c r="A14" s="35" t="s">
        <v>102</v>
      </c>
      <c r="B14" s="35" t="s">
        <v>118</v>
      </c>
      <c r="C14" s="35" t="s">
        <v>119</v>
      </c>
      <c r="D14" s="35" t="s">
        <v>120</v>
      </c>
      <c r="E14" s="35" t="s">
        <v>23</v>
      </c>
      <c r="F14" s="36">
        <v>63502.6015625</v>
      </c>
      <c r="G14" s="37">
        <v>6440</v>
      </c>
    </row>
    <row r="15" spans="1:7" x14ac:dyDescent="0.25">
      <c r="A15" s="35" t="s">
        <v>102</v>
      </c>
      <c r="B15" s="35" t="s">
        <v>118</v>
      </c>
      <c r="C15" s="35" t="s">
        <v>119</v>
      </c>
      <c r="D15" s="35" t="s">
        <v>121</v>
      </c>
      <c r="E15" s="35" t="s">
        <v>65</v>
      </c>
      <c r="F15" s="36">
        <v>1170930</v>
      </c>
      <c r="G15" s="37">
        <v>339570.28125</v>
      </c>
    </row>
    <row r="16" spans="1:7" x14ac:dyDescent="0.25">
      <c r="A16" s="35" t="s">
        <v>102</v>
      </c>
      <c r="B16" s="35" t="s">
        <v>75</v>
      </c>
      <c r="C16" s="35" t="s">
        <v>74</v>
      </c>
      <c r="D16" s="35" t="s">
        <v>73</v>
      </c>
      <c r="E16" s="35" t="s">
        <v>72</v>
      </c>
      <c r="F16" s="36">
        <v>1325000</v>
      </c>
      <c r="G16" s="37">
        <v>819859.21875</v>
      </c>
    </row>
    <row r="17" spans="1:7" ht="15.75" thickBot="1" x14ac:dyDescent="0.3">
      <c r="A17" s="20" t="s">
        <v>102</v>
      </c>
      <c r="B17" s="22"/>
      <c r="C17" s="22"/>
      <c r="D17" s="22"/>
      <c r="E17" s="22"/>
      <c r="F17" s="22">
        <f>SUM(F14:F16)</f>
        <v>2559432.6015625</v>
      </c>
      <c r="G17" s="21">
        <f>SUM(G14:G16)</f>
        <v>1165869.5</v>
      </c>
    </row>
    <row r="18" spans="1:7" x14ac:dyDescent="0.25">
      <c r="A18" s="35" t="s">
        <v>125</v>
      </c>
      <c r="B18" s="35" t="s">
        <v>75</v>
      </c>
      <c r="C18" s="35" t="s">
        <v>74</v>
      </c>
      <c r="D18" s="35" t="s">
        <v>73</v>
      </c>
      <c r="E18" s="35" t="s">
        <v>72</v>
      </c>
      <c r="F18" s="36">
        <v>2559000</v>
      </c>
      <c r="G18" s="37">
        <v>833695.6875</v>
      </c>
    </row>
    <row r="19" spans="1:7" x14ac:dyDescent="0.25">
      <c r="A19" s="35" t="s">
        <v>125</v>
      </c>
      <c r="B19" s="35" t="s">
        <v>75</v>
      </c>
      <c r="C19" s="35" t="s">
        <v>74</v>
      </c>
      <c r="D19" s="35" t="s">
        <v>138</v>
      </c>
      <c r="E19" s="35" t="s">
        <v>72</v>
      </c>
      <c r="F19" s="36">
        <v>112000</v>
      </c>
      <c r="G19" s="37">
        <v>118243.1015625</v>
      </c>
    </row>
    <row r="20" spans="1:7" ht="15.75" thickBot="1" x14ac:dyDescent="0.3">
      <c r="A20" s="20" t="s">
        <v>125</v>
      </c>
      <c r="B20" s="22"/>
      <c r="C20" s="22"/>
      <c r="D20" s="22"/>
      <c r="E20" s="22"/>
      <c r="F20" s="22">
        <f>SUM(F18:F19)</f>
        <v>2671000</v>
      </c>
      <c r="G20" s="21">
        <f>SUM(G18:G19)</f>
        <v>951938.7890625</v>
      </c>
    </row>
    <row r="21" spans="1:7" x14ac:dyDescent="0.25">
      <c r="A21" s="35" t="s">
        <v>157</v>
      </c>
      <c r="B21" s="35" t="s">
        <v>2</v>
      </c>
      <c r="C21" s="35" t="s">
        <v>74</v>
      </c>
      <c r="D21" s="35" t="s">
        <v>166</v>
      </c>
      <c r="E21" s="35" t="s">
        <v>72</v>
      </c>
      <c r="F21" s="36">
        <v>1002078</v>
      </c>
      <c r="G21" s="37">
        <v>21130.71</v>
      </c>
    </row>
    <row r="22" spans="1:7" ht="30" x14ac:dyDescent="0.25">
      <c r="A22" s="35" t="s">
        <v>145</v>
      </c>
      <c r="B22" s="35" t="s">
        <v>75</v>
      </c>
      <c r="C22" s="35" t="s">
        <v>74</v>
      </c>
      <c r="D22" s="35" t="s">
        <v>167</v>
      </c>
      <c r="E22" s="35" t="s">
        <v>30</v>
      </c>
      <c r="F22" s="36">
        <v>16882.39</v>
      </c>
      <c r="G22" s="37">
        <v>25702.84</v>
      </c>
    </row>
    <row r="23" spans="1:7" ht="15.75" thickBot="1" x14ac:dyDescent="0.3">
      <c r="A23" s="20" t="s">
        <v>157</v>
      </c>
      <c r="B23" s="22"/>
      <c r="C23" s="22"/>
      <c r="D23" s="22"/>
      <c r="E23" s="22"/>
      <c r="F23" s="22">
        <f>SUM(F21:F22)</f>
        <v>1018960.39</v>
      </c>
      <c r="G23" s="21">
        <f>SUM(G21:G22)</f>
        <v>46833.55</v>
      </c>
    </row>
    <row r="24" spans="1:7" x14ac:dyDescent="0.25">
      <c r="A24" s="35" t="s">
        <v>142</v>
      </c>
      <c r="B24" s="35" t="s">
        <v>75</v>
      </c>
      <c r="C24" s="35" t="s">
        <v>74</v>
      </c>
      <c r="D24" s="35" t="s">
        <v>73</v>
      </c>
      <c r="E24" s="35" t="s">
        <v>72</v>
      </c>
      <c r="F24" s="36">
        <v>833800</v>
      </c>
      <c r="G24" s="37">
        <v>611845.48</v>
      </c>
    </row>
    <row r="25" spans="1:7" ht="15.75" thickBot="1" x14ac:dyDescent="0.3">
      <c r="A25" s="20" t="s">
        <v>142</v>
      </c>
      <c r="B25" s="22"/>
      <c r="C25" s="22"/>
      <c r="D25" s="22"/>
      <c r="E25" s="22"/>
      <c r="F25" s="22">
        <f>SUM(F24)</f>
        <v>833800</v>
      </c>
      <c r="G25" s="21">
        <f>SUM(G24)</f>
        <v>611845.48</v>
      </c>
    </row>
    <row r="26" spans="1:7" ht="16.5" thickBot="1" x14ac:dyDescent="0.3">
      <c r="A26" s="18" t="s">
        <v>0</v>
      </c>
      <c r="B26" s="18"/>
      <c r="C26" s="18"/>
      <c r="D26" s="18"/>
      <c r="E26" s="18"/>
      <c r="F26" s="18">
        <f>SUM(F25,F23,F20,F17,F13)</f>
        <v>7778992.9915625006</v>
      </c>
      <c r="G26" s="31">
        <f>SUM(G25,G23,G20,G17,G13)</f>
        <v>21761077.725312501</v>
      </c>
    </row>
  </sheetData>
  <sortState ref="A12:H31">
    <sortCondition ref="D12:D31"/>
    <sortCondition ref="E12:E31"/>
  </sortState>
  <mergeCells count="5">
    <mergeCell ref="A6:G6"/>
    <mergeCell ref="A7:G7"/>
    <mergeCell ref="A8:G8"/>
    <mergeCell ref="A9:G9"/>
    <mergeCell ref="A10:G10"/>
  </mergeCells>
  <printOptions horizontalCentered="1"/>
  <pageMargins left="0.35433070866141736" right="0.47244094488188981" top="0.47244094488188981" bottom="0.62992125984251968" header="0.31496062992125984" footer="0.31496062992125984"/>
  <pageSetup scale="83" orientation="portrait" r:id="rId1"/>
  <headerFooter>
    <oddFooter>&amp;CE-Página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B1" workbookViewId="0">
      <selection activeCell="E17" sqref="E17"/>
    </sheetView>
  </sheetViews>
  <sheetFormatPr baseColWidth="10" defaultColWidth="24.140625" defaultRowHeight="15" x14ac:dyDescent="0.25"/>
  <cols>
    <col min="1" max="1" width="16.7109375" hidden="1" customWidth="1"/>
    <col min="2" max="2" width="11.42578125" bestFit="1" customWidth="1"/>
    <col min="3" max="3" width="10.140625" bestFit="1" customWidth="1"/>
    <col min="4" max="4" width="20.140625" bestFit="1" customWidth="1"/>
    <col min="5" max="5" width="22.42578125" customWidth="1"/>
  </cols>
  <sheetData>
    <row r="1" spans="2:5" x14ac:dyDescent="0.25">
      <c r="B1" s="28"/>
      <c r="E1" s="32"/>
    </row>
    <row r="2" spans="2:5" x14ac:dyDescent="0.25">
      <c r="E2" s="32"/>
    </row>
    <row r="3" spans="2:5" x14ac:dyDescent="0.25">
      <c r="E3" s="32"/>
    </row>
    <row r="4" spans="2:5" x14ac:dyDescent="0.25">
      <c r="E4" s="32"/>
    </row>
    <row r="5" spans="2:5" x14ac:dyDescent="0.25">
      <c r="E5" s="32"/>
    </row>
    <row r="6" spans="2:5" x14ac:dyDescent="0.25">
      <c r="B6" s="52" t="s">
        <v>14</v>
      </c>
      <c r="C6" s="52"/>
      <c r="D6" s="52"/>
      <c r="E6" s="52"/>
    </row>
    <row r="7" spans="2:5" ht="23.25" x14ac:dyDescent="0.35">
      <c r="B7" s="53" t="s">
        <v>15</v>
      </c>
      <c r="C7" s="53"/>
      <c r="D7" s="53"/>
      <c r="E7" s="53"/>
    </row>
    <row r="8" spans="2:5" ht="22.5" x14ac:dyDescent="0.35">
      <c r="B8" s="54" t="s">
        <v>16</v>
      </c>
      <c r="C8" s="54"/>
      <c r="D8" s="54"/>
      <c r="E8" s="54"/>
    </row>
    <row r="9" spans="2:5" ht="20.25" thickBot="1" x14ac:dyDescent="0.4">
      <c r="B9" s="59" t="str">
        <f>Consolidado!A9</f>
        <v>“Año del Desarrollo Agroforestal”</v>
      </c>
      <c r="C9" s="59"/>
      <c r="D9" s="59"/>
      <c r="E9" s="59"/>
    </row>
    <row r="10" spans="2:5" ht="15.75" thickBot="1" x14ac:dyDescent="0.3">
      <c r="B10" s="61" t="s">
        <v>91</v>
      </c>
      <c r="C10" s="62"/>
      <c r="D10" s="62"/>
      <c r="E10" s="62"/>
    </row>
    <row r="11" spans="2:5" ht="15.75" thickBot="1" x14ac:dyDescent="0.3">
      <c r="B11" s="33" t="s">
        <v>4</v>
      </c>
      <c r="C11" s="33" t="s">
        <v>13</v>
      </c>
      <c r="D11" s="34" t="s">
        <v>21</v>
      </c>
      <c r="E11" s="34" t="s">
        <v>8</v>
      </c>
    </row>
    <row r="12" spans="2:5" x14ac:dyDescent="0.25">
      <c r="B12" s="35" t="s">
        <v>39</v>
      </c>
      <c r="C12" s="35" t="s">
        <v>76</v>
      </c>
      <c r="D12" s="35" t="s">
        <v>65</v>
      </c>
      <c r="E12" s="47">
        <v>179128</v>
      </c>
    </row>
    <row r="13" spans="2:5" ht="15.75" thickBot="1" x14ac:dyDescent="0.3">
      <c r="B13" s="20" t="s">
        <v>39</v>
      </c>
      <c r="C13" s="22"/>
      <c r="D13" s="22"/>
      <c r="E13" s="21">
        <f>SUM(E12)</f>
        <v>179128</v>
      </c>
    </row>
    <row r="14" spans="2:5" x14ac:dyDescent="0.25">
      <c r="B14" s="35" t="s">
        <v>77</v>
      </c>
      <c r="C14" s="35" t="s">
        <v>76</v>
      </c>
      <c r="D14" s="35" t="s">
        <v>65</v>
      </c>
      <c r="E14" s="47">
        <v>10304</v>
      </c>
    </row>
    <row r="15" spans="2:5" ht="15.75" thickBot="1" x14ac:dyDescent="0.3">
      <c r="B15" s="20" t="s">
        <v>77</v>
      </c>
      <c r="C15" s="22"/>
      <c r="D15" s="22"/>
      <c r="E15" s="21">
        <f>SUM(E14)</f>
        <v>10304</v>
      </c>
    </row>
    <row r="16" spans="2:5" x14ac:dyDescent="0.25">
      <c r="B16" s="35" t="s">
        <v>102</v>
      </c>
      <c r="C16" s="35" t="s">
        <v>76</v>
      </c>
      <c r="D16" s="35" t="s">
        <v>50</v>
      </c>
      <c r="E16" s="47">
        <v>31250</v>
      </c>
    </row>
    <row r="17" spans="2:5" x14ac:dyDescent="0.25">
      <c r="B17" s="35" t="s">
        <v>102</v>
      </c>
      <c r="C17" s="35" t="s">
        <v>76</v>
      </c>
      <c r="D17" s="35" t="s">
        <v>72</v>
      </c>
      <c r="E17" s="47">
        <v>24440.140380859299</v>
      </c>
    </row>
    <row r="18" spans="2:5" ht="15.75" thickBot="1" x14ac:dyDescent="0.3">
      <c r="B18" s="20" t="s">
        <v>102</v>
      </c>
      <c r="C18" s="22"/>
      <c r="D18" s="22"/>
      <c r="E18" s="21">
        <f>SUM(E16:E17)</f>
        <v>55690.140380859302</v>
      </c>
    </row>
    <row r="19" spans="2:5" x14ac:dyDescent="0.25">
      <c r="B19" s="35" t="s">
        <v>122</v>
      </c>
      <c r="C19" s="35" t="s">
        <v>76</v>
      </c>
      <c r="D19" s="35" t="s">
        <v>65</v>
      </c>
      <c r="E19" s="47">
        <v>221571.3798828125</v>
      </c>
    </row>
    <row r="20" spans="2:5" x14ac:dyDescent="0.25">
      <c r="B20" s="42"/>
      <c r="C20" s="43"/>
      <c r="D20" s="43"/>
      <c r="E20" s="44">
        <f>SUM(E19)</f>
        <v>221571.3798828125</v>
      </c>
    </row>
    <row r="21" spans="2:5" x14ac:dyDescent="0.25">
      <c r="B21" s="35" t="s">
        <v>125</v>
      </c>
      <c r="C21" s="35" t="s">
        <v>76</v>
      </c>
      <c r="D21" s="35" t="s">
        <v>65</v>
      </c>
      <c r="E21" s="47">
        <v>10304</v>
      </c>
    </row>
    <row r="22" spans="2:5" ht="15.75" thickBot="1" x14ac:dyDescent="0.3">
      <c r="B22" s="20" t="s">
        <v>125</v>
      </c>
      <c r="C22" s="22"/>
      <c r="D22" s="22"/>
      <c r="E22" s="21">
        <f>SUM(E21)</f>
        <v>10304</v>
      </c>
    </row>
    <row r="23" spans="2:5" x14ac:dyDescent="0.25">
      <c r="B23" s="35" t="s">
        <v>127</v>
      </c>
      <c r="C23" s="35" t="s">
        <v>76</v>
      </c>
      <c r="D23" s="35" t="s">
        <v>179</v>
      </c>
      <c r="E23" s="47">
        <v>16320</v>
      </c>
    </row>
    <row r="24" spans="2:5" ht="15.75" thickBot="1" x14ac:dyDescent="0.3">
      <c r="B24" s="20" t="s">
        <v>127</v>
      </c>
      <c r="C24" s="22"/>
      <c r="D24" s="22"/>
      <c r="E24" s="21">
        <f>SUM(E23)</f>
        <v>16320</v>
      </c>
    </row>
    <row r="25" spans="2:5" x14ac:dyDescent="0.25">
      <c r="B25" s="35" t="s">
        <v>131</v>
      </c>
      <c r="C25" s="35" t="s">
        <v>76</v>
      </c>
      <c r="D25" s="35" t="s">
        <v>65</v>
      </c>
      <c r="E25" s="47">
        <v>227859</v>
      </c>
    </row>
    <row r="26" spans="2:5" ht="15.75" thickBot="1" x14ac:dyDescent="0.3">
      <c r="B26" s="20" t="s">
        <v>131</v>
      </c>
      <c r="C26" s="22"/>
      <c r="D26" s="22"/>
      <c r="E26" s="21">
        <f>SUM(E25)</f>
        <v>227859</v>
      </c>
    </row>
    <row r="27" spans="2:5" x14ac:dyDescent="0.25">
      <c r="B27" s="35" t="s">
        <v>142</v>
      </c>
      <c r="C27" s="35" t="s">
        <v>76</v>
      </c>
      <c r="D27" s="35" t="s">
        <v>65</v>
      </c>
      <c r="E27" s="47">
        <v>17520.30078125</v>
      </c>
    </row>
    <row r="28" spans="2:5" ht="15.75" thickBot="1" x14ac:dyDescent="0.3">
      <c r="B28" s="20" t="s">
        <v>142</v>
      </c>
      <c r="C28" s="22"/>
      <c r="D28" s="22"/>
      <c r="E28" s="21">
        <f>SUM(E27)</f>
        <v>17520.30078125</v>
      </c>
    </row>
    <row r="29" spans="2:5" ht="16.5" thickBot="1" x14ac:dyDescent="0.3">
      <c r="B29" s="18" t="s">
        <v>0</v>
      </c>
      <c r="C29" s="18"/>
      <c r="D29" s="18"/>
      <c r="E29" s="19">
        <f>SUM(E28,E26,E24,E22,E20,E18,E15,E13)</f>
        <v>738696.82104492176</v>
      </c>
    </row>
  </sheetData>
  <sortState ref="B12:E16">
    <sortCondition ref="B12"/>
  </sortState>
  <mergeCells count="5">
    <mergeCell ref="B6:E6"/>
    <mergeCell ref="B7:E7"/>
    <mergeCell ref="B8:E8"/>
    <mergeCell ref="B9:E9"/>
    <mergeCell ref="B10:E10"/>
  </mergeCells>
  <printOptions horizontalCentered="1"/>
  <pageMargins left="0.19685039370078741" right="0.19685039370078741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4" workbookViewId="0">
      <selection activeCell="A32" sqref="A32"/>
    </sheetView>
  </sheetViews>
  <sheetFormatPr baseColWidth="10" defaultColWidth="36.140625" defaultRowHeight="15" x14ac:dyDescent="0.25"/>
  <cols>
    <col min="1" max="1" width="11.42578125" bestFit="1" customWidth="1"/>
    <col min="2" max="2" width="7.5703125" bestFit="1" customWidth="1"/>
    <col min="3" max="3" width="12" bestFit="1" customWidth="1"/>
    <col min="4" max="4" width="16.5703125" bestFit="1" customWidth="1"/>
    <col min="5" max="5" width="14.28515625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2" t="s">
        <v>14</v>
      </c>
      <c r="B6" s="52"/>
      <c r="C6" s="52"/>
      <c r="D6" s="52"/>
      <c r="E6" s="52"/>
      <c r="F6" s="52"/>
      <c r="G6" s="52"/>
    </row>
    <row r="7" spans="1:7" ht="23.25" x14ac:dyDescent="0.35">
      <c r="A7" s="53" t="s">
        <v>15</v>
      </c>
      <c r="B7" s="53"/>
      <c r="C7" s="53"/>
      <c r="D7" s="53"/>
      <c r="E7" s="53"/>
      <c r="F7" s="53"/>
      <c r="G7" s="53"/>
    </row>
    <row r="8" spans="1:7" ht="19.5" customHeight="1" x14ac:dyDescent="0.35">
      <c r="A8" s="54" t="s">
        <v>16</v>
      </c>
      <c r="B8" s="54"/>
      <c r="C8" s="54"/>
      <c r="D8" s="54"/>
      <c r="E8" s="54"/>
      <c r="F8" s="54"/>
      <c r="G8" s="54"/>
    </row>
    <row r="9" spans="1:7" ht="20.25" thickBot="1" x14ac:dyDescent="0.4">
      <c r="A9" s="59" t="str">
        <f>'Bovino Lacteo'!A9</f>
        <v>“Año del Desarrollo Agroforestal”</v>
      </c>
      <c r="B9" s="59"/>
      <c r="C9" s="59"/>
      <c r="D9" s="59"/>
      <c r="E9" s="59"/>
      <c r="F9" s="59"/>
      <c r="G9" s="59"/>
    </row>
    <row r="10" spans="1:7" ht="15.75" thickBot="1" x14ac:dyDescent="0.3">
      <c r="A10" s="56" t="s">
        <v>82</v>
      </c>
      <c r="B10" s="57"/>
      <c r="C10" s="57"/>
      <c r="D10" s="57"/>
      <c r="E10" s="57"/>
      <c r="F10" s="57"/>
      <c r="G10" s="60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13</v>
      </c>
      <c r="E11" s="3" t="s">
        <v>19</v>
      </c>
      <c r="F11" s="5" t="s">
        <v>7</v>
      </c>
      <c r="G11" s="4" t="s">
        <v>8</v>
      </c>
    </row>
    <row r="12" spans="1:7" x14ac:dyDescent="0.25">
      <c r="A12" s="35" t="s">
        <v>77</v>
      </c>
      <c r="B12" s="35" t="s">
        <v>26</v>
      </c>
      <c r="C12" s="35" t="s">
        <v>78</v>
      </c>
      <c r="D12" s="35" t="s">
        <v>79</v>
      </c>
      <c r="E12" s="35" t="s">
        <v>80</v>
      </c>
      <c r="F12" s="36">
        <v>22591.39</v>
      </c>
      <c r="G12" s="37">
        <v>102000</v>
      </c>
    </row>
    <row r="13" spans="1:7" ht="15.75" thickBot="1" x14ac:dyDescent="0.3">
      <c r="A13" s="20" t="s">
        <v>77</v>
      </c>
      <c r="B13" s="22"/>
      <c r="C13" s="22"/>
      <c r="D13" s="22"/>
      <c r="E13" s="22"/>
      <c r="F13" s="22">
        <f>SUM(F12)</f>
        <v>22591.39</v>
      </c>
      <c r="G13" s="21">
        <f>SUM(G12)</f>
        <v>102000</v>
      </c>
    </row>
    <row r="14" spans="1:7" x14ac:dyDescent="0.25">
      <c r="A14" s="35" t="s">
        <v>140</v>
      </c>
      <c r="B14" s="35" t="s">
        <v>26</v>
      </c>
      <c r="C14" s="35" t="s">
        <v>78</v>
      </c>
      <c r="D14" s="35" t="s">
        <v>79</v>
      </c>
      <c r="E14" s="35" t="s">
        <v>80</v>
      </c>
      <c r="F14" s="36">
        <v>39283.699999999997</v>
      </c>
      <c r="G14" s="37">
        <v>192505.17</v>
      </c>
    </row>
    <row r="15" spans="1:7" ht="15.75" thickBot="1" x14ac:dyDescent="0.3">
      <c r="A15" s="20" t="s">
        <v>102</v>
      </c>
      <c r="B15" s="22"/>
      <c r="C15" s="22"/>
      <c r="D15" s="22"/>
      <c r="E15" s="22"/>
      <c r="F15" s="22">
        <f>SUM(F14:F14)</f>
        <v>39283.699999999997</v>
      </c>
      <c r="G15" s="21">
        <f>SUM(G14:G14)</f>
        <v>192505.17</v>
      </c>
    </row>
    <row r="16" spans="1:7" x14ac:dyDescent="0.25">
      <c r="A16" s="35" t="s">
        <v>122</v>
      </c>
      <c r="B16" s="35" t="s">
        <v>26</v>
      </c>
      <c r="C16" s="35" t="s">
        <v>78</v>
      </c>
      <c r="D16" s="35" t="s">
        <v>79</v>
      </c>
      <c r="E16" s="35" t="s">
        <v>80</v>
      </c>
      <c r="F16" s="36">
        <v>21927.17</v>
      </c>
      <c r="G16" s="37">
        <v>100790.26</v>
      </c>
    </row>
    <row r="17" spans="1:7" ht="15.75" thickBot="1" x14ac:dyDescent="0.3">
      <c r="A17" s="20" t="s">
        <v>122</v>
      </c>
      <c r="B17" s="22"/>
      <c r="C17" s="22"/>
      <c r="D17" s="22"/>
      <c r="E17" s="22"/>
      <c r="F17" s="22">
        <f>SUM(F16)</f>
        <v>21927.17</v>
      </c>
      <c r="G17" s="21">
        <f>SUM(G16)</f>
        <v>100790.26</v>
      </c>
    </row>
    <row r="18" spans="1:7" x14ac:dyDescent="0.25">
      <c r="A18" s="35" t="s">
        <v>125</v>
      </c>
      <c r="B18" s="35" t="s">
        <v>26</v>
      </c>
      <c r="C18" s="35" t="s">
        <v>78</v>
      </c>
      <c r="D18" s="35" t="s">
        <v>79</v>
      </c>
      <c r="E18" s="35" t="s">
        <v>80</v>
      </c>
      <c r="F18" s="36">
        <v>43883.24</v>
      </c>
      <c r="G18" s="37">
        <v>206995.5</v>
      </c>
    </row>
    <row r="19" spans="1:7" ht="15.75" thickBot="1" x14ac:dyDescent="0.3">
      <c r="A19" s="20" t="s">
        <v>125</v>
      </c>
      <c r="B19" s="22"/>
      <c r="C19" s="22"/>
      <c r="D19" s="22"/>
      <c r="E19" s="22"/>
      <c r="F19" s="22">
        <f>SUM(F18)</f>
        <v>43883.24</v>
      </c>
      <c r="G19" s="21">
        <f>SUM(G18)</f>
        <v>206995.5</v>
      </c>
    </row>
    <row r="20" spans="1:7" x14ac:dyDescent="0.25">
      <c r="A20" s="35" t="s">
        <v>139</v>
      </c>
      <c r="B20" s="35" t="s">
        <v>26</v>
      </c>
      <c r="C20" s="35" t="s">
        <v>78</v>
      </c>
      <c r="D20" s="35" t="s">
        <v>79</v>
      </c>
      <c r="E20" s="35" t="s">
        <v>80</v>
      </c>
      <c r="F20" s="36">
        <v>22092.89</v>
      </c>
      <c r="G20" s="37">
        <v>101549.91</v>
      </c>
    </row>
    <row r="21" spans="1:7" x14ac:dyDescent="0.25">
      <c r="A21" s="35" t="s">
        <v>127</v>
      </c>
      <c r="B21" s="35" t="s">
        <v>26</v>
      </c>
      <c r="C21" s="35" t="s">
        <v>78</v>
      </c>
      <c r="D21" s="35" t="s">
        <v>61</v>
      </c>
      <c r="E21" s="35" t="s">
        <v>23</v>
      </c>
      <c r="F21" s="36">
        <v>4665.24</v>
      </c>
      <c r="G21" s="37">
        <v>4692.01</v>
      </c>
    </row>
    <row r="22" spans="1:7" x14ac:dyDescent="0.25">
      <c r="A22" s="35" t="s">
        <v>127</v>
      </c>
      <c r="B22" s="35" t="s">
        <v>26</v>
      </c>
      <c r="C22" s="35" t="s">
        <v>78</v>
      </c>
      <c r="D22" s="35" t="s">
        <v>63</v>
      </c>
      <c r="E22" s="35" t="s">
        <v>23</v>
      </c>
      <c r="F22" s="36">
        <v>825.36</v>
      </c>
      <c r="G22" s="37">
        <v>8814.4</v>
      </c>
    </row>
    <row r="23" spans="1:7" ht="15.75" thickBot="1" x14ac:dyDescent="0.3">
      <c r="A23" s="20" t="s">
        <v>127</v>
      </c>
      <c r="B23" s="22"/>
      <c r="C23" s="22"/>
      <c r="D23" s="22"/>
      <c r="E23" s="22"/>
      <c r="F23" s="22">
        <f>SUM(F20:F22)</f>
        <v>27583.489999999998</v>
      </c>
      <c r="G23" s="21">
        <f>SUM(G20:G22)</f>
        <v>115056.31999999999</v>
      </c>
    </row>
    <row r="24" spans="1:7" x14ac:dyDescent="0.25">
      <c r="A24" s="35" t="s">
        <v>144</v>
      </c>
      <c r="B24" s="35" t="s">
        <v>26</v>
      </c>
      <c r="C24" s="35" t="s">
        <v>78</v>
      </c>
      <c r="D24" s="35" t="s">
        <v>63</v>
      </c>
      <c r="E24" s="35" t="s">
        <v>23</v>
      </c>
      <c r="F24" s="36">
        <v>1980.33</v>
      </c>
      <c r="G24" s="37">
        <v>6837.74</v>
      </c>
    </row>
    <row r="25" spans="1:7" ht="15.75" thickBot="1" x14ac:dyDescent="0.3">
      <c r="A25" s="20" t="s">
        <v>144</v>
      </c>
      <c r="B25" s="22"/>
      <c r="C25" s="22"/>
      <c r="D25" s="22"/>
      <c r="E25" s="22"/>
      <c r="F25" s="22">
        <f>SUM(F24)</f>
        <v>1980.33</v>
      </c>
      <c r="G25" s="21">
        <f>SUM(G24)</f>
        <v>6837.74</v>
      </c>
    </row>
    <row r="26" spans="1:7" x14ac:dyDescent="0.25">
      <c r="A26" s="35" t="s">
        <v>142</v>
      </c>
      <c r="B26" s="35" t="s">
        <v>26</v>
      </c>
      <c r="C26" s="35" t="s">
        <v>78</v>
      </c>
      <c r="D26" s="35" t="s">
        <v>79</v>
      </c>
      <c r="E26" s="35" t="s">
        <v>80</v>
      </c>
      <c r="F26" s="36">
        <v>42924.51</v>
      </c>
      <c r="G26" s="37">
        <v>197306.5</v>
      </c>
    </row>
    <row r="27" spans="1:7" ht="15.75" thickBot="1" x14ac:dyDescent="0.3">
      <c r="A27" s="20" t="s">
        <v>142</v>
      </c>
      <c r="B27" s="22"/>
      <c r="C27" s="22"/>
      <c r="D27" s="22"/>
      <c r="E27" s="22"/>
      <c r="F27" s="22">
        <f>SUM(F26)</f>
        <v>42924.51</v>
      </c>
      <c r="G27" s="21">
        <f>SUM(G26)</f>
        <v>197306.5</v>
      </c>
    </row>
    <row r="28" spans="1:7" x14ac:dyDescent="0.25">
      <c r="A28" s="35" t="s">
        <v>141</v>
      </c>
      <c r="B28" s="35" t="s">
        <v>26</v>
      </c>
      <c r="C28" s="35" t="s">
        <v>78</v>
      </c>
      <c r="D28" s="35" t="s">
        <v>79</v>
      </c>
      <c r="E28" s="35" t="s">
        <v>80</v>
      </c>
      <c r="F28" s="36">
        <v>41615.9</v>
      </c>
      <c r="G28" s="37">
        <v>203677.13</v>
      </c>
    </row>
    <row r="29" spans="1:7" ht="15.75" thickBot="1" x14ac:dyDescent="0.3">
      <c r="A29" s="20" t="s">
        <v>143</v>
      </c>
      <c r="B29" s="22"/>
      <c r="C29" s="22"/>
      <c r="D29" s="22"/>
      <c r="E29" s="22"/>
      <c r="F29" s="22">
        <f>SUM(F28)</f>
        <v>41615.9</v>
      </c>
      <c r="G29" s="21">
        <f>SUM(G28)</f>
        <v>203677.13</v>
      </c>
    </row>
    <row r="30" spans="1:7" x14ac:dyDescent="0.25">
      <c r="A30" s="35" t="s">
        <v>146</v>
      </c>
      <c r="B30" s="35" t="s">
        <v>26</v>
      </c>
      <c r="C30" s="35" t="s">
        <v>78</v>
      </c>
      <c r="D30" s="35" t="s">
        <v>79</v>
      </c>
      <c r="E30" s="35" t="s">
        <v>80</v>
      </c>
      <c r="F30" s="36">
        <v>20753.869140625</v>
      </c>
      <c r="G30" s="37">
        <v>101167</v>
      </c>
    </row>
    <row r="31" spans="1:7" ht="15.75" thickBot="1" x14ac:dyDescent="0.3">
      <c r="A31" s="20" t="s">
        <v>146</v>
      </c>
      <c r="B31" s="22"/>
      <c r="C31" s="22"/>
      <c r="D31" s="22"/>
      <c r="E31" s="22"/>
      <c r="F31" s="22">
        <f>SUM(F30)</f>
        <v>20753.869140625</v>
      </c>
      <c r="G31" s="21">
        <f>SUM(G30)</f>
        <v>101167</v>
      </c>
    </row>
    <row r="32" spans="1:7" ht="16.5" thickBot="1" x14ac:dyDescent="0.3">
      <c r="A32" s="18" t="s">
        <v>0</v>
      </c>
      <c r="B32" s="18"/>
      <c r="C32" s="18"/>
      <c r="D32" s="18"/>
      <c r="E32" s="18"/>
      <c r="F32" s="18">
        <f>SUM(F29,F27,F25,F23,F19,F17,F15,F13)</f>
        <v>241789.73000000004</v>
      </c>
      <c r="G32" s="18">
        <f>SUM(G29,G27,G25,G23,G19,G17,G15,G13)</f>
        <v>1125168.6200000001</v>
      </c>
    </row>
  </sheetData>
  <sortState ref="A12:H28">
    <sortCondition ref="D12:D28"/>
  </sortState>
  <mergeCells count="5">
    <mergeCell ref="A6:G6"/>
    <mergeCell ref="A7:G7"/>
    <mergeCell ref="A8:G8"/>
    <mergeCell ref="A9:G9"/>
    <mergeCell ref="A10:G10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portrait" r:id="rId1"/>
  <headerFooter>
    <oddFooter>&amp;CE-Página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topLeftCell="A114" workbookViewId="0">
      <selection activeCell="D127" sqref="D127"/>
    </sheetView>
  </sheetViews>
  <sheetFormatPr baseColWidth="10" defaultColWidth="25.140625" defaultRowHeight="15" x14ac:dyDescent="0.25"/>
  <cols>
    <col min="1" max="1" width="11.42578125" bestFit="1" customWidth="1"/>
    <col min="2" max="2" width="7.5703125" bestFit="1" customWidth="1"/>
    <col min="3" max="3" width="12" bestFit="1" customWidth="1"/>
    <col min="4" max="4" width="19.140625" bestFit="1" customWidth="1"/>
    <col min="5" max="5" width="17.5703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2" t="s">
        <v>14</v>
      </c>
      <c r="B6" s="52"/>
      <c r="C6" s="52"/>
      <c r="D6" s="52"/>
      <c r="E6" s="52"/>
      <c r="F6" s="52"/>
      <c r="G6" s="52"/>
    </row>
    <row r="7" spans="1:7" ht="23.25" x14ac:dyDescent="0.35">
      <c r="A7" s="53" t="s">
        <v>15</v>
      </c>
      <c r="B7" s="53"/>
      <c r="C7" s="53"/>
      <c r="D7" s="53"/>
      <c r="E7" s="53"/>
      <c r="F7" s="53"/>
      <c r="G7" s="53"/>
    </row>
    <row r="8" spans="1:7" ht="22.5" x14ac:dyDescent="0.35">
      <c r="A8" s="54" t="s">
        <v>16</v>
      </c>
      <c r="B8" s="54"/>
      <c r="C8" s="54"/>
      <c r="D8" s="54"/>
      <c r="E8" s="54"/>
      <c r="F8" s="54"/>
      <c r="G8" s="54"/>
    </row>
    <row r="9" spans="1:7" ht="20.25" thickBot="1" x14ac:dyDescent="0.4">
      <c r="A9" s="59" t="str">
        <f>Consolidado!A9</f>
        <v>“Año del Desarrollo Agroforestal”</v>
      </c>
      <c r="B9" s="59"/>
      <c r="C9" s="59"/>
      <c r="D9" s="59"/>
      <c r="E9" s="59"/>
      <c r="F9" s="59"/>
      <c r="G9" s="59"/>
    </row>
    <row r="10" spans="1:7" ht="15.75" thickBot="1" x14ac:dyDescent="0.3">
      <c r="A10" s="56" t="s">
        <v>83</v>
      </c>
      <c r="B10" s="57"/>
      <c r="C10" s="57"/>
      <c r="D10" s="57"/>
      <c r="E10" s="57"/>
      <c r="F10" s="57"/>
      <c r="G10" s="60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13</v>
      </c>
      <c r="E11" s="3" t="s">
        <v>19</v>
      </c>
      <c r="F11" s="5" t="s">
        <v>7</v>
      </c>
      <c r="G11" s="4" t="s">
        <v>8</v>
      </c>
    </row>
    <row r="12" spans="1:7" x14ac:dyDescent="0.25">
      <c r="A12" s="35" t="s">
        <v>39</v>
      </c>
      <c r="B12" s="35" t="s">
        <v>26</v>
      </c>
      <c r="C12" s="35" t="s">
        <v>25</v>
      </c>
      <c r="D12" s="35" t="s">
        <v>32</v>
      </c>
      <c r="E12" s="35" t="s">
        <v>30</v>
      </c>
      <c r="F12" s="36">
        <v>1014.0199890136719</v>
      </c>
      <c r="G12" s="37">
        <v>3381.2999877929687</v>
      </c>
    </row>
    <row r="13" spans="1:7" x14ac:dyDescent="0.25">
      <c r="A13" s="35" t="s">
        <v>39</v>
      </c>
      <c r="B13" s="35" t="s">
        <v>26</v>
      </c>
      <c r="C13" s="35" t="s">
        <v>25</v>
      </c>
      <c r="D13" s="35" t="s">
        <v>31</v>
      </c>
      <c r="E13" s="35" t="s">
        <v>30</v>
      </c>
      <c r="F13" s="36">
        <v>9231.2501525878906</v>
      </c>
      <c r="G13" s="37">
        <v>28887.219848632813</v>
      </c>
    </row>
    <row r="14" spans="1:7" x14ac:dyDescent="0.25">
      <c r="A14" s="35" t="s">
        <v>39</v>
      </c>
      <c r="B14" s="35" t="s">
        <v>26</v>
      </c>
      <c r="C14" s="35" t="s">
        <v>25</v>
      </c>
      <c r="D14" s="35" t="s">
        <v>29</v>
      </c>
      <c r="E14" s="35" t="s">
        <v>28</v>
      </c>
      <c r="F14" s="36">
        <v>14871.900390625</v>
      </c>
      <c r="G14" s="37">
        <v>36661.1484375</v>
      </c>
    </row>
    <row r="15" spans="1:7" x14ac:dyDescent="0.25">
      <c r="A15" s="35" t="s">
        <v>39</v>
      </c>
      <c r="B15" s="35" t="s">
        <v>26</v>
      </c>
      <c r="C15" s="35" t="s">
        <v>25</v>
      </c>
      <c r="D15" s="35" t="s">
        <v>24</v>
      </c>
      <c r="E15" s="35" t="s">
        <v>27</v>
      </c>
      <c r="F15" s="36">
        <v>626.91999816894531</v>
      </c>
      <c r="G15" s="37">
        <v>650.72000122070313</v>
      </c>
    </row>
    <row r="16" spans="1:7" x14ac:dyDescent="0.25">
      <c r="A16" s="35" t="s">
        <v>39</v>
      </c>
      <c r="B16" s="35" t="s">
        <v>26</v>
      </c>
      <c r="C16" s="35" t="s">
        <v>25</v>
      </c>
      <c r="D16" s="35" t="s">
        <v>24</v>
      </c>
      <c r="E16" s="35" t="s">
        <v>23</v>
      </c>
      <c r="F16" s="36">
        <v>332.30999755859375</v>
      </c>
      <c r="G16" s="37">
        <v>561.4000244140625</v>
      </c>
    </row>
    <row r="17" spans="1:7" x14ac:dyDescent="0.25">
      <c r="A17" s="35" t="s">
        <v>39</v>
      </c>
      <c r="B17" s="35" t="s">
        <v>26</v>
      </c>
      <c r="C17" s="35" t="s">
        <v>33</v>
      </c>
      <c r="D17" s="35" t="s">
        <v>34</v>
      </c>
      <c r="E17" s="35" t="s">
        <v>30</v>
      </c>
      <c r="F17" s="36">
        <v>3730.8399658203125</v>
      </c>
      <c r="G17" s="37">
        <v>24433</v>
      </c>
    </row>
    <row r="18" spans="1:7" x14ac:dyDescent="0.25">
      <c r="A18" s="35" t="s">
        <v>39</v>
      </c>
      <c r="B18" s="35" t="s">
        <v>26</v>
      </c>
      <c r="C18" s="35" t="s">
        <v>33</v>
      </c>
      <c r="D18" s="35" t="s">
        <v>35</v>
      </c>
      <c r="E18" s="35" t="s">
        <v>30</v>
      </c>
      <c r="F18" s="36">
        <v>1984.489990234375</v>
      </c>
      <c r="G18" s="37">
        <v>11946.6103515625</v>
      </c>
    </row>
    <row r="19" spans="1:7" x14ac:dyDescent="0.25">
      <c r="A19" s="35" t="s">
        <v>39</v>
      </c>
      <c r="B19" s="35" t="s">
        <v>26</v>
      </c>
      <c r="C19" s="35" t="s">
        <v>33</v>
      </c>
      <c r="D19" s="35" t="s">
        <v>36</v>
      </c>
      <c r="E19" s="35" t="s">
        <v>30</v>
      </c>
      <c r="F19" s="36">
        <v>4297.7200927734375</v>
      </c>
      <c r="G19" s="37">
        <v>23637.5703125</v>
      </c>
    </row>
    <row r="20" spans="1:7" x14ac:dyDescent="0.25">
      <c r="A20" s="35" t="s">
        <v>39</v>
      </c>
      <c r="B20" s="35" t="s">
        <v>26</v>
      </c>
      <c r="C20" s="35" t="s">
        <v>33</v>
      </c>
      <c r="D20" s="35" t="s">
        <v>37</v>
      </c>
      <c r="E20" s="35" t="s">
        <v>30</v>
      </c>
      <c r="F20" s="36">
        <v>4600.3499755859375</v>
      </c>
      <c r="G20" s="37">
        <v>26681.9404296875</v>
      </c>
    </row>
    <row r="21" spans="1:7" x14ac:dyDescent="0.25">
      <c r="A21" s="35" t="s">
        <v>39</v>
      </c>
      <c r="B21" s="35" t="s">
        <v>26</v>
      </c>
      <c r="C21" s="35" t="s">
        <v>33</v>
      </c>
      <c r="D21" s="35" t="s">
        <v>38</v>
      </c>
      <c r="E21" s="35" t="s">
        <v>30</v>
      </c>
      <c r="F21" s="36">
        <v>2546.3299560546875</v>
      </c>
      <c r="G21" s="37">
        <v>14496.18994140625</v>
      </c>
    </row>
    <row r="22" spans="1:7" ht="15.75" thickBot="1" x14ac:dyDescent="0.3">
      <c r="A22" s="20" t="s">
        <v>39</v>
      </c>
      <c r="B22" s="22"/>
      <c r="C22" s="22"/>
      <c r="D22" s="22"/>
      <c r="E22" s="22"/>
      <c r="F22" s="22">
        <f>SUM(F12:F21)</f>
        <v>43236.130508422852</v>
      </c>
      <c r="G22" s="21">
        <f>SUM(G12:G21)</f>
        <v>171337.0993347168</v>
      </c>
    </row>
    <row r="23" spans="1:7" x14ac:dyDescent="0.25">
      <c r="A23" s="35" t="s">
        <v>77</v>
      </c>
      <c r="B23" s="35" t="s">
        <v>26</v>
      </c>
      <c r="C23" s="35" t="s">
        <v>25</v>
      </c>
      <c r="D23" s="35" t="s">
        <v>32</v>
      </c>
      <c r="E23" s="35" t="s">
        <v>30</v>
      </c>
      <c r="F23" s="36">
        <v>807.510009765625</v>
      </c>
      <c r="G23" s="37">
        <v>2723.8800659179701</v>
      </c>
    </row>
    <row r="24" spans="1:7" x14ac:dyDescent="0.25">
      <c r="A24" s="35" t="s">
        <v>77</v>
      </c>
      <c r="B24" s="35" t="s">
        <v>26</v>
      </c>
      <c r="C24" s="35" t="s">
        <v>25</v>
      </c>
      <c r="D24" s="35" t="s">
        <v>31</v>
      </c>
      <c r="E24" s="35" t="s">
        <v>30</v>
      </c>
      <c r="F24" s="36">
        <v>7201.6600952148401</v>
      </c>
      <c r="G24" s="37">
        <v>22981.550292968801</v>
      </c>
    </row>
    <row r="25" spans="1:7" x14ac:dyDescent="0.25">
      <c r="A25" s="35" t="s">
        <v>77</v>
      </c>
      <c r="B25" s="35" t="s">
        <v>26</v>
      </c>
      <c r="C25" s="35" t="s">
        <v>25</v>
      </c>
      <c r="D25" s="35" t="s">
        <v>93</v>
      </c>
      <c r="E25" s="35" t="s">
        <v>30</v>
      </c>
      <c r="F25" s="36">
        <v>1088.63000488281</v>
      </c>
      <c r="G25" s="37">
        <v>3181.97998046875</v>
      </c>
    </row>
    <row r="26" spans="1:7" x14ac:dyDescent="0.25">
      <c r="A26" s="35" t="s">
        <v>77</v>
      </c>
      <c r="B26" s="35" t="s">
        <v>26</v>
      </c>
      <c r="C26" s="35" t="s">
        <v>25</v>
      </c>
      <c r="D26" s="35" t="s">
        <v>29</v>
      </c>
      <c r="E26" s="35" t="s">
        <v>94</v>
      </c>
      <c r="F26" s="36">
        <v>12834.9599609375</v>
      </c>
      <c r="G26" s="37">
        <v>40204</v>
      </c>
    </row>
    <row r="27" spans="1:7" x14ac:dyDescent="0.25">
      <c r="A27" s="35" t="s">
        <v>77</v>
      </c>
      <c r="B27" s="35" t="s">
        <v>26</v>
      </c>
      <c r="C27" s="35" t="s">
        <v>25</v>
      </c>
      <c r="D27" s="35" t="s">
        <v>29</v>
      </c>
      <c r="E27" s="35" t="s">
        <v>28</v>
      </c>
      <c r="F27" s="36">
        <v>15390.9501953125</v>
      </c>
      <c r="G27" s="37">
        <v>38729</v>
      </c>
    </row>
    <row r="28" spans="1:7" ht="30" x14ac:dyDescent="0.25">
      <c r="A28" s="35" t="s">
        <v>77</v>
      </c>
      <c r="B28" s="35" t="s">
        <v>26</v>
      </c>
      <c r="C28" s="35" t="s">
        <v>25</v>
      </c>
      <c r="D28" s="35" t="s">
        <v>29</v>
      </c>
      <c r="E28" s="35" t="s">
        <v>95</v>
      </c>
      <c r="F28" s="36">
        <v>5084.830078125</v>
      </c>
      <c r="G28" s="37">
        <v>16741</v>
      </c>
    </row>
    <row r="29" spans="1:7" x14ac:dyDescent="0.25">
      <c r="A29" s="35" t="s">
        <v>77</v>
      </c>
      <c r="B29" s="35" t="s">
        <v>26</v>
      </c>
      <c r="C29" s="35" t="s">
        <v>33</v>
      </c>
      <c r="D29" s="35" t="s">
        <v>34</v>
      </c>
      <c r="E29" s="35" t="s">
        <v>30</v>
      </c>
      <c r="F29" s="36">
        <v>4311.659912109375</v>
      </c>
      <c r="G29" s="37">
        <v>25956.220703125</v>
      </c>
    </row>
    <row r="30" spans="1:7" x14ac:dyDescent="0.25">
      <c r="A30" s="35" t="s">
        <v>77</v>
      </c>
      <c r="B30" s="35" t="s">
        <v>26</v>
      </c>
      <c r="C30" s="35" t="s">
        <v>33</v>
      </c>
      <c r="D30" s="35" t="s">
        <v>35</v>
      </c>
      <c r="E30" s="35" t="s">
        <v>30</v>
      </c>
      <c r="F30" s="36">
        <v>1020.5900268554687</v>
      </c>
      <c r="G30" s="37">
        <v>5962.5</v>
      </c>
    </row>
    <row r="31" spans="1:7" x14ac:dyDescent="0.25">
      <c r="A31" s="35" t="s">
        <v>77</v>
      </c>
      <c r="B31" s="35" t="s">
        <v>26</v>
      </c>
      <c r="C31" s="35" t="s">
        <v>33</v>
      </c>
      <c r="D31" s="35" t="s">
        <v>36</v>
      </c>
      <c r="E31" s="35" t="s">
        <v>30</v>
      </c>
      <c r="F31" s="36">
        <v>6719.52001953125</v>
      </c>
      <c r="G31" s="37">
        <v>38974.0205078125</v>
      </c>
    </row>
    <row r="32" spans="1:7" x14ac:dyDescent="0.25">
      <c r="A32" s="35" t="s">
        <v>77</v>
      </c>
      <c r="B32" s="35" t="s">
        <v>26</v>
      </c>
      <c r="C32" s="35" t="s">
        <v>33</v>
      </c>
      <c r="D32" s="35" t="s">
        <v>37</v>
      </c>
      <c r="E32" s="35" t="s">
        <v>30</v>
      </c>
      <c r="F32" s="36">
        <v>3677.239990234375</v>
      </c>
      <c r="G32" s="37">
        <v>21328.02001953125</v>
      </c>
    </row>
    <row r="33" spans="1:7" x14ac:dyDescent="0.25">
      <c r="A33" s="35" t="s">
        <v>77</v>
      </c>
      <c r="B33" s="35" t="s">
        <v>26</v>
      </c>
      <c r="C33" s="35" t="s">
        <v>33</v>
      </c>
      <c r="D33" s="35" t="s">
        <v>38</v>
      </c>
      <c r="E33" s="35" t="s">
        <v>30</v>
      </c>
      <c r="F33" s="36">
        <v>2772.27001953125</v>
      </c>
      <c r="G33" s="37">
        <v>16078.85009765625</v>
      </c>
    </row>
    <row r="34" spans="1:7" ht="15.75" thickBot="1" x14ac:dyDescent="0.3">
      <c r="A34" s="20" t="s">
        <v>77</v>
      </c>
      <c r="B34" s="22"/>
      <c r="C34" s="22"/>
      <c r="D34" s="22"/>
      <c r="E34" s="22"/>
      <c r="F34" s="22">
        <f>SUM(F23:F33)</f>
        <v>60909.820312499993</v>
      </c>
      <c r="G34" s="21">
        <f>SUM(G23:G33)</f>
        <v>232861.02166748053</v>
      </c>
    </row>
    <row r="35" spans="1:7" x14ac:dyDescent="0.25">
      <c r="A35" s="35" t="s">
        <v>102</v>
      </c>
      <c r="B35" s="35" t="s">
        <v>26</v>
      </c>
      <c r="C35" s="35" t="s">
        <v>25</v>
      </c>
      <c r="D35" s="35" t="s">
        <v>32</v>
      </c>
      <c r="E35" s="35" t="s">
        <v>30</v>
      </c>
      <c r="F35" s="36">
        <v>1000.1800231933594</v>
      </c>
      <c r="G35" s="37">
        <v>3370.610107421875</v>
      </c>
    </row>
    <row r="36" spans="1:7" x14ac:dyDescent="0.25">
      <c r="A36" s="35" t="s">
        <v>102</v>
      </c>
      <c r="B36" s="35" t="s">
        <v>26</v>
      </c>
      <c r="C36" s="35" t="s">
        <v>25</v>
      </c>
      <c r="D36" s="35" t="s">
        <v>31</v>
      </c>
      <c r="E36" s="35" t="s">
        <v>30</v>
      </c>
      <c r="F36" s="36">
        <v>8225.3799438476562</v>
      </c>
      <c r="G36" s="37">
        <v>25824.960144042969</v>
      </c>
    </row>
    <row r="37" spans="1:7" x14ac:dyDescent="0.25">
      <c r="A37" s="35" t="s">
        <v>102</v>
      </c>
      <c r="B37" s="35" t="s">
        <v>26</v>
      </c>
      <c r="C37" s="35" t="s">
        <v>25</v>
      </c>
      <c r="D37" s="35" t="s">
        <v>29</v>
      </c>
      <c r="E37" s="35" t="s">
        <v>94</v>
      </c>
      <c r="F37" s="36">
        <v>5517.52978515625</v>
      </c>
      <c r="G37" s="37">
        <v>11012.599609375</v>
      </c>
    </row>
    <row r="38" spans="1:7" x14ac:dyDescent="0.25">
      <c r="A38" s="35" t="s">
        <v>102</v>
      </c>
      <c r="B38" s="35" t="s">
        <v>26</v>
      </c>
      <c r="C38" s="35" t="s">
        <v>25</v>
      </c>
      <c r="D38" s="35" t="s">
        <v>29</v>
      </c>
      <c r="E38" s="35" t="s">
        <v>28</v>
      </c>
      <c r="F38" s="36">
        <v>16261.3896484375</v>
      </c>
      <c r="G38" s="37">
        <v>40648.96875</v>
      </c>
    </row>
    <row r="39" spans="1:7" x14ac:dyDescent="0.25">
      <c r="A39" s="35" t="s">
        <v>102</v>
      </c>
      <c r="B39" s="35" t="s">
        <v>26</v>
      </c>
      <c r="C39" s="35" t="s">
        <v>25</v>
      </c>
      <c r="D39" s="35" t="s">
        <v>103</v>
      </c>
      <c r="E39" s="35" t="s">
        <v>30</v>
      </c>
      <c r="F39" s="36">
        <v>918.94998168945312</v>
      </c>
      <c r="G39" s="37">
        <v>2914.6700439453125</v>
      </c>
    </row>
    <row r="40" spans="1:7" x14ac:dyDescent="0.25">
      <c r="A40" s="35" t="s">
        <v>102</v>
      </c>
      <c r="B40" s="35" t="s">
        <v>26</v>
      </c>
      <c r="C40" s="35" t="s">
        <v>25</v>
      </c>
      <c r="D40" s="35" t="s">
        <v>24</v>
      </c>
      <c r="E40" s="35" t="s">
        <v>27</v>
      </c>
      <c r="F40" s="36">
        <v>155.1300048828125</v>
      </c>
      <c r="G40" s="37"/>
    </row>
    <row r="41" spans="1:7" x14ac:dyDescent="0.25">
      <c r="A41" s="35" t="s">
        <v>102</v>
      </c>
      <c r="B41" s="35" t="s">
        <v>26</v>
      </c>
      <c r="C41" s="35" t="s">
        <v>25</v>
      </c>
      <c r="D41" s="35" t="s">
        <v>24</v>
      </c>
      <c r="E41" s="35" t="s">
        <v>23</v>
      </c>
      <c r="F41" s="36">
        <v>1532.2100219726562</v>
      </c>
      <c r="G41" s="37">
        <v>1434.5599975585937</v>
      </c>
    </row>
    <row r="42" spans="1:7" x14ac:dyDescent="0.25">
      <c r="A42" s="35" t="s">
        <v>102</v>
      </c>
      <c r="B42" s="35" t="s">
        <v>26</v>
      </c>
      <c r="C42" s="35" t="s">
        <v>33</v>
      </c>
      <c r="D42" s="35" t="s">
        <v>34</v>
      </c>
      <c r="E42" s="35" t="s">
        <v>30</v>
      </c>
      <c r="F42" s="36">
        <v>6193.2901000976562</v>
      </c>
      <c r="G42" s="37">
        <v>37357.14990234375</v>
      </c>
    </row>
    <row r="43" spans="1:7" x14ac:dyDescent="0.25">
      <c r="A43" s="35" t="s">
        <v>102</v>
      </c>
      <c r="B43" s="35" t="s">
        <v>26</v>
      </c>
      <c r="C43" s="35" t="s">
        <v>33</v>
      </c>
      <c r="D43" s="35" t="s">
        <v>36</v>
      </c>
      <c r="E43" s="35" t="s">
        <v>30</v>
      </c>
      <c r="F43" s="36">
        <v>2246.93994140625</v>
      </c>
      <c r="G43" s="37">
        <v>13032.240234375</v>
      </c>
    </row>
    <row r="44" spans="1:7" x14ac:dyDescent="0.25">
      <c r="A44" s="35" t="s">
        <v>102</v>
      </c>
      <c r="B44" s="35" t="s">
        <v>26</v>
      </c>
      <c r="C44" s="35" t="s">
        <v>33</v>
      </c>
      <c r="D44" s="35" t="s">
        <v>37</v>
      </c>
      <c r="E44" s="35" t="s">
        <v>30</v>
      </c>
      <c r="F44" s="36">
        <v>8987.7897338867187</v>
      </c>
      <c r="G44" s="37">
        <v>52129.21923828125</v>
      </c>
    </row>
    <row r="45" spans="1:7" x14ac:dyDescent="0.25">
      <c r="A45" s="35" t="s">
        <v>102</v>
      </c>
      <c r="B45" s="35" t="s">
        <v>26</v>
      </c>
      <c r="C45" s="35" t="s">
        <v>33</v>
      </c>
      <c r="D45" s="35" t="s">
        <v>104</v>
      </c>
      <c r="E45" s="35" t="s">
        <v>30</v>
      </c>
      <c r="F45" s="36">
        <v>3830.85009765625</v>
      </c>
      <c r="G45" s="37">
        <v>22218.94921875</v>
      </c>
    </row>
    <row r="46" spans="1:7" ht="15.75" thickBot="1" x14ac:dyDescent="0.3">
      <c r="A46" s="20" t="s">
        <v>102</v>
      </c>
      <c r="B46" s="22"/>
      <c r="C46" s="22"/>
      <c r="D46" s="22"/>
      <c r="E46" s="22"/>
      <c r="F46" s="22">
        <f>SUM(F35:F45)</f>
        <v>54869.639282226563</v>
      </c>
      <c r="G46" s="21">
        <f>SUM(G35:G45)</f>
        <v>209943.92724609375</v>
      </c>
    </row>
    <row r="47" spans="1:7" x14ac:dyDescent="0.25">
      <c r="A47" s="35" t="s">
        <v>122</v>
      </c>
      <c r="B47" s="35" t="s">
        <v>26</v>
      </c>
      <c r="C47" s="35" t="s">
        <v>25</v>
      </c>
      <c r="D47" s="35" t="s">
        <v>31</v>
      </c>
      <c r="E47" s="35" t="s">
        <v>65</v>
      </c>
      <c r="F47" s="36">
        <v>242.49</v>
      </c>
      <c r="G47" s="37">
        <v>1376.1</v>
      </c>
    </row>
    <row r="48" spans="1:7" x14ac:dyDescent="0.25">
      <c r="A48" s="35" t="s">
        <v>122</v>
      </c>
      <c r="B48" s="35" t="s">
        <v>26</v>
      </c>
      <c r="C48" s="35" t="s">
        <v>25</v>
      </c>
      <c r="D48" s="35" t="s">
        <v>24</v>
      </c>
      <c r="E48" s="35" t="s">
        <v>27</v>
      </c>
      <c r="F48" s="36">
        <v>502.93</v>
      </c>
      <c r="G48" s="37">
        <v>647.24</v>
      </c>
    </row>
    <row r="49" spans="1:7" x14ac:dyDescent="0.25">
      <c r="A49" s="35" t="s">
        <v>122</v>
      </c>
      <c r="B49" s="35" t="s">
        <v>26</v>
      </c>
      <c r="C49" s="35" t="s">
        <v>33</v>
      </c>
      <c r="D49" s="35" t="s">
        <v>123</v>
      </c>
      <c r="E49" s="35" t="s">
        <v>27</v>
      </c>
      <c r="F49" s="36">
        <v>16.319999694824219</v>
      </c>
      <c r="G49" s="37">
        <v>111.70800018310547</v>
      </c>
    </row>
    <row r="50" spans="1:7" ht="15.75" thickBot="1" x14ac:dyDescent="0.3">
      <c r="A50" s="20" t="s">
        <v>122</v>
      </c>
      <c r="B50" s="22"/>
      <c r="C50" s="22"/>
      <c r="D50" s="22"/>
      <c r="E50" s="22"/>
      <c r="F50" s="22">
        <f>SUM(F47:F49)</f>
        <v>761.73999969482429</v>
      </c>
      <c r="G50" s="21">
        <f>SUM(G47:G49)</f>
        <v>2135.0480001831056</v>
      </c>
    </row>
    <row r="51" spans="1:7" x14ac:dyDescent="0.25">
      <c r="A51" s="35" t="s">
        <v>125</v>
      </c>
      <c r="B51" s="35" t="s">
        <v>26</v>
      </c>
      <c r="C51" s="35" t="s">
        <v>25</v>
      </c>
      <c r="D51" s="35" t="s">
        <v>29</v>
      </c>
      <c r="E51" s="35" t="s">
        <v>94</v>
      </c>
      <c r="F51" s="36">
        <v>24618.97021484375</v>
      </c>
      <c r="G51" s="37">
        <v>54100.5888671875</v>
      </c>
    </row>
    <row r="52" spans="1:7" x14ac:dyDescent="0.25">
      <c r="A52" s="35" t="s">
        <v>125</v>
      </c>
      <c r="B52" s="35" t="s">
        <v>26</v>
      </c>
      <c r="C52" s="35" t="s">
        <v>25</v>
      </c>
      <c r="D52" s="35" t="s">
        <v>29</v>
      </c>
      <c r="E52" s="35" t="s">
        <v>28</v>
      </c>
      <c r="F52" s="36">
        <v>45168.6904296875</v>
      </c>
      <c r="G52" s="37">
        <v>124771.9375</v>
      </c>
    </row>
    <row r="53" spans="1:7" x14ac:dyDescent="0.25">
      <c r="A53" s="35" t="s">
        <v>125</v>
      </c>
      <c r="B53" s="35" t="s">
        <v>26</v>
      </c>
      <c r="C53" s="35" t="s">
        <v>25</v>
      </c>
      <c r="D53" s="35" t="s">
        <v>29</v>
      </c>
      <c r="E53" s="35" t="s">
        <v>59</v>
      </c>
      <c r="F53" s="36">
        <v>5620</v>
      </c>
      <c r="G53" s="37">
        <v>17349.0703125</v>
      </c>
    </row>
    <row r="54" spans="1:7" x14ac:dyDescent="0.25">
      <c r="A54" s="35" t="s">
        <v>125</v>
      </c>
      <c r="B54" s="35" t="s">
        <v>26</v>
      </c>
      <c r="C54" s="35" t="s">
        <v>25</v>
      </c>
      <c r="D54" s="35" t="s">
        <v>24</v>
      </c>
      <c r="E54" s="35" t="s">
        <v>27</v>
      </c>
      <c r="F54" s="36">
        <v>379.11000061035156</v>
      </c>
      <c r="G54" s="37">
        <v>915.6099853515625</v>
      </c>
    </row>
    <row r="55" spans="1:7" x14ac:dyDescent="0.25">
      <c r="A55" s="35" t="s">
        <v>125</v>
      </c>
      <c r="B55" s="35" t="s">
        <v>26</v>
      </c>
      <c r="C55" s="35" t="s">
        <v>33</v>
      </c>
      <c r="D55" s="35" t="s">
        <v>35</v>
      </c>
      <c r="E55" s="35" t="s">
        <v>30</v>
      </c>
      <c r="F55" s="36">
        <v>1292.75</v>
      </c>
      <c r="G55" s="37">
        <v>7552.5</v>
      </c>
    </row>
    <row r="56" spans="1:7" ht="15.75" thickBot="1" x14ac:dyDescent="0.3">
      <c r="A56" s="20" t="s">
        <v>125</v>
      </c>
      <c r="B56" s="22"/>
      <c r="C56" s="22"/>
      <c r="D56" s="22"/>
      <c r="E56" s="22"/>
      <c r="F56" s="22">
        <f>SUM(F51:F55)</f>
        <v>77079.520645141602</v>
      </c>
      <c r="G56" s="21">
        <f>SUM(G51:G55)</f>
        <v>204689.70666503906</v>
      </c>
    </row>
    <row r="57" spans="1:7" x14ac:dyDescent="0.25">
      <c r="A57" s="35" t="s">
        <v>127</v>
      </c>
      <c r="B57" s="35" t="s">
        <v>26</v>
      </c>
      <c r="C57" s="35" t="s">
        <v>25</v>
      </c>
      <c r="D57" s="35" t="s">
        <v>32</v>
      </c>
      <c r="E57" s="35" t="s">
        <v>30</v>
      </c>
      <c r="F57" s="36">
        <v>2364.050048828125</v>
      </c>
      <c r="G57" s="37">
        <v>7639.919921875</v>
      </c>
    </row>
    <row r="58" spans="1:7" x14ac:dyDescent="0.25">
      <c r="A58" s="35" t="s">
        <v>127</v>
      </c>
      <c r="B58" s="35" t="s">
        <v>26</v>
      </c>
      <c r="C58" s="35" t="s">
        <v>25</v>
      </c>
      <c r="D58" s="35" t="s">
        <v>31</v>
      </c>
      <c r="E58" s="35" t="s">
        <v>30</v>
      </c>
      <c r="F58" s="36">
        <v>5831.8300476074219</v>
      </c>
      <c r="G58" s="37">
        <v>18652.349609375</v>
      </c>
    </row>
    <row r="59" spans="1:7" x14ac:dyDescent="0.25">
      <c r="A59" s="35" t="s">
        <v>127</v>
      </c>
      <c r="B59" s="35" t="s">
        <v>26</v>
      </c>
      <c r="C59" s="35" t="s">
        <v>25</v>
      </c>
      <c r="D59" s="35" t="s">
        <v>31</v>
      </c>
      <c r="E59" s="35" t="s">
        <v>65</v>
      </c>
      <c r="F59" s="36">
        <v>277</v>
      </c>
      <c r="G59" s="37">
        <v>1269.8399658203125</v>
      </c>
    </row>
    <row r="60" spans="1:7" x14ac:dyDescent="0.25">
      <c r="A60" s="35" t="s">
        <v>127</v>
      </c>
      <c r="B60" s="35" t="s">
        <v>26</v>
      </c>
      <c r="C60" s="35" t="s">
        <v>25</v>
      </c>
      <c r="D60" s="35" t="s">
        <v>93</v>
      </c>
      <c r="E60" s="35" t="s">
        <v>30</v>
      </c>
      <c r="F60" s="36">
        <v>3583.409912109375</v>
      </c>
      <c r="G60" s="37">
        <v>15244.73046875</v>
      </c>
    </row>
    <row r="61" spans="1:7" x14ac:dyDescent="0.25">
      <c r="A61" s="35" t="s">
        <v>127</v>
      </c>
      <c r="B61" s="35" t="s">
        <v>26</v>
      </c>
      <c r="C61" s="35" t="s">
        <v>25</v>
      </c>
      <c r="D61" s="35" t="s">
        <v>29</v>
      </c>
      <c r="E61" s="35" t="s">
        <v>94</v>
      </c>
      <c r="F61" s="36">
        <v>11773.5703125</v>
      </c>
      <c r="G61" s="37">
        <v>29969.900390625</v>
      </c>
    </row>
    <row r="62" spans="1:7" x14ac:dyDescent="0.25">
      <c r="A62" s="35" t="s">
        <v>127</v>
      </c>
      <c r="B62" s="35" t="s">
        <v>26</v>
      </c>
      <c r="C62" s="35" t="s">
        <v>25</v>
      </c>
      <c r="D62" s="35" t="s">
        <v>29</v>
      </c>
      <c r="E62" s="35" t="s">
        <v>129</v>
      </c>
      <c r="F62" s="36">
        <v>3173.14990234375</v>
      </c>
      <c r="G62" s="37">
        <v>12778.900390625</v>
      </c>
    </row>
    <row r="63" spans="1:7" x14ac:dyDescent="0.25">
      <c r="A63" s="35" t="s">
        <v>127</v>
      </c>
      <c r="B63" s="35" t="s">
        <v>26</v>
      </c>
      <c r="C63" s="35" t="s">
        <v>25</v>
      </c>
      <c r="D63" s="35" t="s">
        <v>29</v>
      </c>
      <c r="E63" s="35" t="s">
        <v>28</v>
      </c>
      <c r="F63" s="36">
        <v>31963.810546875</v>
      </c>
      <c r="G63" s="37">
        <v>65327.83984375</v>
      </c>
    </row>
    <row r="64" spans="1:7" x14ac:dyDescent="0.25">
      <c r="A64" s="35" t="s">
        <v>127</v>
      </c>
      <c r="B64" s="35" t="s">
        <v>26</v>
      </c>
      <c r="C64" s="35" t="s">
        <v>25</v>
      </c>
      <c r="D64" s="35" t="s">
        <v>24</v>
      </c>
      <c r="E64" s="35" t="s">
        <v>130</v>
      </c>
      <c r="F64" s="36">
        <v>294</v>
      </c>
      <c r="G64" s="37">
        <v>352.6099853515625</v>
      </c>
    </row>
    <row r="65" spans="1:7" x14ac:dyDescent="0.25">
      <c r="A65" s="35" t="s">
        <v>127</v>
      </c>
      <c r="B65" s="35" t="s">
        <v>26</v>
      </c>
      <c r="C65" s="35" t="s">
        <v>25</v>
      </c>
      <c r="D65" s="35" t="s">
        <v>24</v>
      </c>
      <c r="E65" s="35" t="s">
        <v>27</v>
      </c>
      <c r="F65" s="36">
        <v>941.70001220703125</v>
      </c>
      <c r="G65" s="37">
        <v>1656.8000183105469</v>
      </c>
    </row>
    <row r="66" spans="1:7" x14ac:dyDescent="0.25">
      <c r="A66" s="35" t="s">
        <v>127</v>
      </c>
      <c r="B66" s="35" t="s">
        <v>26</v>
      </c>
      <c r="C66" s="35" t="s">
        <v>25</v>
      </c>
      <c r="D66" s="35" t="s">
        <v>24</v>
      </c>
      <c r="E66" s="35" t="s">
        <v>23</v>
      </c>
      <c r="F66" s="36">
        <v>408.239990234375</v>
      </c>
      <c r="G66" s="37">
        <v>772.6400146484375</v>
      </c>
    </row>
    <row r="67" spans="1:7" x14ac:dyDescent="0.25">
      <c r="A67" s="35" t="s">
        <v>127</v>
      </c>
      <c r="B67" s="35" t="s">
        <v>26</v>
      </c>
      <c r="C67" s="35" t="s">
        <v>33</v>
      </c>
      <c r="D67" s="35" t="s">
        <v>34</v>
      </c>
      <c r="E67" s="35" t="s">
        <v>30</v>
      </c>
      <c r="F67" s="36">
        <v>6923.010009765625</v>
      </c>
      <c r="G67" s="37">
        <v>41676.6103515625</v>
      </c>
    </row>
    <row r="68" spans="1:7" x14ac:dyDescent="0.25">
      <c r="A68" s="35" t="s">
        <v>127</v>
      </c>
      <c r="B68" s="35" t="s">
        <v>26</v>
      </c>
      <c r="C68" s="35" t="s">
        <v>33</v>
      </c>
      <c r="D68" s="35" t="s">
        <v>35</v>
      </c>
      <c r="E68" s="35" t="s">
        <v>30</v>
      </c>
      <c r="F68" s="36">
        <v>3977.6800537109375</v>
      </c>
      <c r="G68" s="37">
        <v>23719</v>
      </c>
    </row>
    <row r="69" spans="1:7" x14ac:dyDescent="0.25">
      <c r="A69" s="35" t="s">
        <v>127</v>
      </c>
      <c r="B69" s="35" t="s">
        <v>26</v>
      </c>
      <c r="C69" s="35" t="s">
        <v>33</v>
      </c>
      <c r="D69" s="35" t="s">
        <v>36</v>
      </c>
      <c r="E69" s="35" t="s">
        <v>30</v>
      </c>
      <c r="F69" s="36">
        <v>4927.199951171875</v>
      </c>
      <c r="G69" s="37">
        <v>28577.75</v>
      </c>
    </row>
    <row r="70" spans="1:7" x14ac:dyDescent="0.25">
      <c r="A70" s="35" t="s">
        <v>127</v>
      </c>
      <c r="B70" s="35" t="s">
        <v>26</v>
      </c>
      <c r="C70" s="35" t="s">
        <v>33</v>
      </c>
      <c r="D70" s="35" t="s">
        <v>37</v>
      </c>
      <c r="E70" s="35" t="s">
        <v>30</v>
      </c>
      <c r="F70" s="36">
        <v>5493.6497802734375</v>
      </c>
      <c r="G70" s="37">
        <v>31863.31982421875</v>
      </c>
    </row>
    <row r="71" spans="1:7" x14ac:dyDescent="0.25">
      <c r="A71" s="35" t="s">
        <v>127</v>
      </c>
      <c r="B71" s="35" t="s">
        <v>26</v>
      </c>
      <c r="C71" s="35" t="s">
        <v>33</v>
      </c>
      <c r="D71" s="35" t="s">
        <v>38</v>
      </c>
      <c r="E71" s="35" t="s">
        <v>30</v>
      </c>
      <c r="F71" s="36">
        <v>3314.8800048828125</v>
      </c>
      <c r="G71" s="37">
        <v>19226.35009765625</v>
      </c>
    </row>
    <row r="72" spans="1:7" x14ac:dyDescent="0.25">
      <c r="A72" s="35" t="s">
        <v>127</v>
      </c>
      <c r="B72" s="35" t="s">
        <v>26</v>
      </c>
      <c r="C72" s="35" t="s">
        <v>33</v>
      </c>
      <c r="D72" s="35" t="s">
        <v>123</v>
      </c>
      <c r="E72" s="35" t="s">
        <v>27</v>
      </c>
      <c r="F72" s="36">
        <v>8.1599998474121094</v>
      </c>
      <c r="G72" s="37">
        <v>558</v>
      </c>
    </row>
    <row r="73" spans="1:7" ht="15.75" thickBot="1" x14ac:dyDescent="0.3">
      <c r="A73" s="20" t="s">
        <v>127</v>
      </c>
      <c r="B73" s="22"/>
      <c r="C73" s="22"/>
      <c r="D73" s="22"/>
      <c r="E73" s="22"/>
      <c r="F73" s="22">
        <f>SUM(F57:F72)</f>
        <v>85255.340572357178</v>
      </c>
      <c r="G73" s="21">
        <f>SUM(G57:G72)</f>
        <v>299286.56088256836</v>
      </c>
    </row>
    <row r="74" spans="1:7" x14ac:dyDescent="0.25">
      <c r="A74" s="35" t="s">
        <v>131</v>
      </c>
      <c r="B74" s="35" t="s">
        <v>26</v>
      </c>
      <c r="C74" s="35" t="s">
        <v>25</v>
      </c>
      <c r="D74" s="35" t="s">
        <v>32</v>
      </c>
      <c r="E74" s="35" t="s">
        <v>30</v>
      </c>
      <c r="F74" s="36">
        <v>837.98998260498047</v>
      </c>
      <c r="G74" s="37">
        <v>3328.0800170898437</v>
      </c>
    </row>
    <row r="75" spans="1:7" x14ac:dyDescent="0.25">
      <c r="A75" s="35" t="s">
        <v>131</v>
      </c>
      <c r="B75" s="35" t="s">
        <v>26</v>
      </c>
      <c r="C75" s="35" t="s">
        <v>25</v>
      </c>
      <c r="D75" s="35" t="s">
        <v>31</v>
      </c>
      <c r="E75" s="35" t="s">
        <v>30</v>
      </c>
      <c r="F75" s="36">
        <v>9672.0999145507812</v>
      </c>
      <c r="G75" s="37">
        <v>36088.329467773438</v>
      </c>
    </row>
    <row r="76" spans="1:7" x14ac:dyDescent="0.25">
      <c r="A76" s="35" t="s">
        <v>131</v>
      </c>
      <c r="B76" s="35" t="s">
        <v>26</v>
      </c>
      <c r="C76" s="35" t="s">
        <v>25</v>
      </c>
      <c r="D76" s="35" t="s">
        <v>29</v>
      </c>
      <c r="E76" s="35" t="s">
        <v>94</v>
      </c>
      <c r="F76" s="36">
        <v>12490.5400390625</v>
      </c>
      <c r="G76" s="37">
        <v>29670.01953125</v>
      </c>
    </row>
    <row r="77" spans="1:7" x14ac:dyDescent="0.25">
      <c r="A77" s="35" t="s">
        <v>131</v>
      </c>
      <c r="B77" s="35" t="s">
        <v>26</v>
      </c>
      <c r="C77" s="35" t="s">
        <v>25</v>
      </c>
      <c r="D77" s="35" t="s">
        <v>29</v>
      </c>
      <c r="E77" s="35" t="s">
        <v>28</v>
      </c>
      <c r="F77" s="36">
        <v>15606</v>
      </c>
      <c r="G77" s="37">
        <v>29986.919921875</v>
      </c>
    </row>
    <row r="78" spans="1:7" x14ac:dyDescent="0.25">
      <c r="A78" s="35" t="s">
        <v>131</v>
      </c>
      <c r="B78" s="35" t="s">
        <v>26</v>
      </c>
      <c r="C78" s="35" t="s">
        <v>25</v>
      </c>
      <c r="D78" s="35" t="s">
        <v>24</v>
      </c>
      <c r="E78" s="35" t="s">
        <v>27</v>
      </c>
      <c r="F78" s="36">
        <v>319.33000183105469</v>
      </c>
      <c r="G78" s="37">
        <v>508.72001647949219</v>
      </c>
    </row>
    <row r="79" spans="1:7" x14ac:dyDescent="0.25">
      <c r="A79" s="35" t="s">
        <v>131</v>
      </c>
      <c r="B79" s="35" t="s">
        <v>26</v>
      </c>
      <c r="C79" s="35" t="s">
        <v>25</v>
      </c>
      <c r="D79" s="35" t="s">
        <v>24</v>
      </c>
      <c r="E79" s="35" t="s">
        <v>23</v>
      </c>
      <c r="F79" s="36">
        <v>202.22000122070312</v>
      </c>
      <c r="G79" s="37">
        <v>648.32000732421875</v>
      </c>
    </row>
    <row r="80" spans="1:7" x14ac:dyDescent="0.25">
      <c r="A80" s="35" t="s">
        <v>133</v>
      </c>
      <c r="B80" s="35" t="s">
        <v>26</v>
      </c>
      <c r="C80" s="35" t="s">
        <v>33</v>
      </c>
      <c r="D80" s="35" t="s">
        <v>34</v>
      </c>
      <c r="E80" s="35" t="s">
        <v>30</v>
      </c>
      <c r="F80" s="36">
        <v>9355.419921875</v>
      </c>
      <c r="G80" s="37">
        <v>56319.740234375</v>
      </c>
    </row>
    <row r="81" spans="1:7" x14ac:dyDescent="0.25">
      <c r="A81" s="35" t="s">
        <v>133</v>
      </c>
      <c r="B81" s="35" t="s">
        <v>26</v>
      </c>
      <c r="C81" s="35" t="s">
        <v>33</v>
      </c>
      <c r="D81" s="35" t="s">
        <v>36</v>
      </c>
      <c r="E81" s="35" t="s">
        <v>30</v>
      </c>
      <c r="F81" s="36">
        <v>6549.169921875</v>
      </c>
      <c r="G81" s="37">
        <v>27985.099365234375</v>
      </c>
    </row>
    <row r="82" spans="1:7" x14ac:dyDescent="0.25">
      <c r="A82" s="35" t="s">
        <v>133</v>
      </c>
      <c r="B82" s="35" t="s">
        <v>26</v>
      </c>
      <c r="C82" s="35" t="s">
        <v>33</v>
      </c>
      <c r="D82" s="35" t="s">
        <v>37</v>
      </c>
      <c r="E82" s="35" t="s">
        <v>30</v>
      </c>
      <c r="F82" s="36">
        <v>2239.6298828125</v>
      </c>
      <c r="G82" s="37">
        <v>13258.6396484375</v>
      </c>
    </row>
    <row r="83" spans="1:7" x14ac:dyDescent="0.25">
      <c r="A83" s="35" t="s">
        <v>133</v>
      </c>
      <c r="B83" s="35" t="s">
        <v>26</v>
      </c>
      <c r="C83" s="35" t="s">
        <v>33</v>
      </c>
      <c r="D83" s="35" t="s">
        <v>38</v>
      </c>
      <c r="E83" s="35" t="s">
        <v>30</v>
      </c>
      <c r="F83" s="36">
        <v>2657.6199951171875</v>
      </c>
      <c r="G83" s="37">
        <v>15414.2197265625</v>
      </c>
    </row>
    <row r="84" spans="1:7" ht="15.75" thickBot="1" x14ac:dyDescent="0.3">
      <c r="A84" s="20" t="s">
        <v>131</v>
      </c>
      <c r="B84" s="22"/>
      <c r="C84" s="22"/>
      <c r="D84" s="22"/>
      <c r="E84" s="22"/>
      <c r="F84" s="22">
        <f>SUM(F74:F83)</f>
        <v>59930.019660949707</v>
      </c>
      <c r="G84" s="21">
        <f>SUM(G74:G83)</f>
        <v>213208.08793640137</v>
      </c>
    </row>
    <row r="85" spans="1:7" x14ac:dyDescent="0.25">
      <c r="A85" s="35" t="s">
        <v>144</v>
      </c>
      <c r="B85" s="35" t="s">
        <v>26</v>
      </c>
      <c r="C85" s="35" t="s">
        <v>25</v>
      </c>
      <c r="D85" s="35" t="s">
        <v>32</v>
      </c>
      <c r="E85" s="35" t="s">
        <v>30</v>
      </c>
      <c r="F85" s="36">
        <v>980.17997741699219</v>
      </c>
      <c r="G85" s="37">
        <v>3305.1199340820312</v>
      </c>
    </row>
    <row r="86" spans="1:7" x14ac:dyDescent="0.25">
      <c r="A86" s="35" t="s">
        <v>144</v>
      </c>
      <c r="B86" s="35" t="s">
        <v>26</v>
      </c>
      <c r="C86" s="35" t="s">
        <v>25</v>
      </c>
      <c r="D86" s="35" t="s">
        <v>31</v>
      </c>
      <c r="E86" s="35" t="s">
        <v>30</v>
      </c>
      <c r="F86" s="36">
        <v>7422.1900024414062</v>
      </c>
      <c r="G86" s="37">
        <v>20020.93994140625</v>
      </c>
    </row>
    <row r="87" spans="1:7" x14ac:dyDescent="0.25">
      <c r="A87" s="35" t="s">
        <v>144</v>
      </c>
      <c r="B87" s="35" t="s">
        <v>26</v>
      </c>
      <c r="C87" s="35" t="s">
        <v>25</v>
      </c>
      <c r="D87" s="35" t="s">
        <v>93</v>
      </c>
      <c r="E87" s="35" t="s">
        <v>30</v>
      </c>
      <c r="F87" s="36">
        <v>1730.030029296875</v>
      </c>
      <c r="G87" s="37">
        <v>16209.58984375</v>
      </c>
    </row>
    <row r="88" spans="1:7" x14ac:dyDescent="0.25">
      <c r="A88" s="35" t="s">
        <v>144</v>
      </c>
      <c r="B88" s="35" t="s">
        <v>26</v>
      </c>
      <c r="C88" s="35" t="s">
        <v>25</v>
      </c>
      <c r="D88" s="35" t="s">
        <v>29</v>
      </c>
      <c r="E88" s="35" t="s">
        <v>115</v>
      </c>
      <c r="F88" s="36">
        <v>6959.4501953125</v>
      </c>
      <c r="G88" s="37">
        <v>20444.76953125</v>
      </c>
    </row>
    <row r="89" spans="1:7" x14ac:dyDescent="0.25">
      <c r="A89" s="35" t="s">
        <v>144</v>
      </c>
      <c r="B89" s="35" t="s">
        <v>26</v>
      </c>
      <c r="C89" s="35" t="s">
        <v>25</v>
      </c>
      <c r="D89" s="35" t="s">
        <v>29</v>
      </c>
      <c r="E89" s="35" t="s">
        <v>129</v>
      </c>
      <c r="F89" s="36">
        <v>3975.06005859375</v>
      </c>
      <c r="G89" s="37">
        <v>14947.419921875</v>
      </c>
    </row>
    <row r="90" spans="1:7" x14ac:dyDescent="0.25">
      <c r="A90" s="35" t="s">
        <v>144</v>
      </c>
      <c r="B90" s="35" t="s">
        <v>26</v>
      </c>
      <c r="C90" s="35" t="s">
        <v>25</v>
      </c>
      <c r="D90" s="35" t="s">
        <v>29</v>
      </c>
      <c r="E90" s="35" t="s">
        <v>28</v>
      </c>
      <c r="F90" s="36">
        <v>53120.74072265625</v>
      </c>
      <c r="G90" s="37">
        <v>115586.380859375</v>
      </c>
    </row>
    <row r="91" spans="1:7" x14ac:dyDescent="0.25">
      <c r="A91" s="35" t="s">
        <v>144</v>
      </c>
      <c r="B91" s="35" t="s">
        <v>26</v>
      </c>
      <c r="C91" s="35" t="s">
        <v>25</v>
      </c>
      <c r="D91" s="35" t="s">
        <v>24</v>
      </c>
      <c r="E91" s="35" t="s">
        <v>130</v>
      </c>
      <c r="F91" s="36">
        <v>714</v>
      </c>
      <c r="G91" s="37">
        <v>541.22998046875</v>
      </c>
    </row>
    <row r="92" spans="1:7" x14ac:dyDescent="0.25">
      <c r="A92" s="35" t="s">
        <v>144</v>
      </c>
      <c r="B92" s="35" t="s">
        <v>26</v>
      </c>
      <c r="C92" s="35" t="s">
        <v>25</v>
      </c>
      <c r="D92" s="35" t="s">
        <v>24</v>
      </c>
      <c r="E92" s="35" t="s">
        <v>23</v>
      </c>
      <c r="F92" s="36">
        <v>471.70001220703125</v>
      </c>
      <c r="G92" s="37">
        <v>573.0999755859375</v>
      </c>
    </row>
    <row r="93" spans="1:7" x14ac:dyDescent="0.25">
      <c r="A93" s="35" t="s">
        <v>144</v>
      </c>
      <c r="B93" s="35" t="s">
        <v>26</v>
      </c>
      <c r="C93" s="35" t="s">
        <v>33</v>
      </c>
      <c r="D93" s="35" t="s">
        <v>34</v>
      </c>
      <c r="E93" s="35" t="s">
        <v>30</v>
      </c>
      <c r="F93" s="36">
        <v>8681.8402099609375</v>
      </c>
      <c r="G93" s="37">
        <v>52264.73046875</v>
      </c>
    </row>
    <row r="94" spans="1:7" x14ac:dyDescent="0.25">
      <c r="A94" s="35" t="s">
        <v>144</v>
      </c>
      <c r="B94" s="35" t="s">
        <v>26</v>
      </c>
      <c r="C94" s="35" t="s">
        <v>33</v>
      </c>
      <c r="D94" s="35" t="s">
        <v>35</v>
      </c>
      <c r="E94" s="35" t="s">
        <v>30</v>
      </c>
      <c r="F94" s="36">
        <v>1077.75</v>
      </c>
      <c r="G94" s="37">
        <v>6296.39990234375</v>
      </c>
    </row>
    <row r="95" spans="1:7" x14ac:dyDescent="0.25">
      <c r="A95" s="35" t="s">
        <v>144</v>
      </c>
      <c r="B95" s="35" t="s">
        <v>26</v>
      </c>
      <c r="C95" s="35" t="s">
        <v>33</v>
      </c>
      <c r="D95" s="35" t="s">
        <v>36</v>
      </c>
      <c r="E95" s="35" t="s">
        <v>30</v>
      </c>
      <c r="F95" s="36">
        <v>4335.9300537109375</v>
      </c>
      <c r="G95" s="37">
        <v>35690.41015625</v>
      </c>
    </row>
    <row r="96" spans="1:7" x14ac:dyDescent="0.25">
      <c r="A96" s="35" t="s">
        <v>144</v>
      </c>
      <c r="B96" s="35" t="s">
        <v>26</v>
      </c>
      <c r="C96" s="35" t="s">
        <v>33</v>
      </c>
      <c r="D96" s="35" t="s">
        <v>37</v>
      </c>
      <c r="E96" s="35" t="s">
        <v>30</v>
      </c>
      <c r="F96" s="36">
        <v>2329.2198791503906</v>
      </c>
      <c r="G96" s="37">
        <v>13466.479858398438</v>
      </c>
    </row>
    <row r="97" spans="1:7" x14ac:dyDescent="0.25">
      <c r="A97" s="35" t="s">
        <v>144</v>
      </c>
      <c r="B97" s="35" t="s">
        <v>26</v>
      </c>
      <c r="C97" s="35" t="s">
        <v>33</v>
      </c>
      <c r="D97" s="35" t="s">
        <v>37</v>
      </c>
      <c r="E97" s="35" t="s">
        <v>59</v>
      </c>
      <c r="F97" s="36">
        <v>74.389999389648438</v>
      </c>
      <c r="G97" s="37">
        <v>21424</v>
      </c>
    </row>
    <row r="98" spans="1:7" x14ac:dyDescent="0.25">
      <c r="A98" s="35" t="s">
        <v>144</v>
      </c>
      <c r="B98" s="35" t="s">
        <v>26</v>
      </c>
      <c r="C98" s="35" t="s">
        <v>33</v>
      </c>
      <c r="D98" s="35" t="s">
        <v>38</v>
      </c>
      <c r="E98" s="35" t="s">
        <v>30</v>
      </c>
      <c r="F98" s="36">
        <v>3915.6199340820312</v>
      </c>
      <c r="G98" s="37">
        <v>17694.280151367188</v>
      </c>
    </row>
    <row r="99" spans="1:7" ht="15.75" thickBot="1" x14ac:dyDescent="0.3">
      <c r="A99" s="20" t="s">
        <v>144</v>
      </c>
      <c r="B99" s="22"/>
      <c r="C99" s="22"/>
      <c r="D99" s="22"/>
      <c r="E99" s="22"/>
      <c r="F99" s="22">
        <f>SUM(F85:F98)</f>
        <v>95788.10107421875</v>
      </c>
      <c r="G99" s="21">
        <f>SUM(G85:G98)</f>
        <v>338464.85052490234</v>
      </c>
    </row>
    <row r="100" spans="1:7" x14ac:dyDescent="0.25">
      <c r="A100" s="35" t="s">
        <v>145</v>
      </c>
      <c r="B100" s="35" t="s">
        <v>26</v>
      </c>
      <c r="C100" s="35" t="s">
        <v>25</v>
      </c>
      <c r="D100" s="35" t="s">
        <v>32</v>
      </c>
      <c r="E100" s="35" t="s">
        <v>30</v>
      </c>
      <c r="F100" s="36">
        <v>1845.68</v>
      </c>
      <c r="G100" s="37">
        <v>6224.65</v>
      </c>
    </row>
    <row r="101" spans="1:7" x14ac:dyDescent="0.25">
      <c r="A101" s="35" t="s">
        <v>145</v>
      </c>
      <c r="B101" s="35" t="s">
        <v>26</v>
      </c>
      <c r="C101" s="35" t="s">
        <v>25</v>
      </c>
      <c r="D101" s="35" t="s">
        <v>31</v>
      </c>
      <c r="E101" s="35" t="s">
        <v>30</v>
      </c>
      <c r="F101" s="36">
        <v>8897.91</v>
      </c>
      <c r="G101" s="37">
        <v>29853.99</v>
      </c>
    </row>
    <row r="102" spans="1:7" x14ac:dyDescent="0.25">
      <c r="A102" s="35" t="s">
        <v>145</v>
      </c>
      <c r="B102" s="35" t="s">
        <v>26</v>
      </c>
      <c r="C102" s="35" t="s">
        <v>25</v>
      </c>
      <c r="D102" s="35" t="s">
        <v>24</v>
      </c>
      <c r="E102" s="35" t="s">
        <v>23</v>
      </c>
      <c r="F102" s="36">
        <v>1184.08</v>
      </c>
      <c r="G102" s="37">
        <v>1109.75</v>
      </c>
    </row>
    <row r="103" spans="1:7" x14ac:dyDescent="0.25">
      <c r="A103" s="35" t="s">
        <v>145</v>
      </c>
      <c r="B103" s="35" t="s">
        <v>26</v>
      </c>
      <c r="C103" s="35" t="s">
        <v>33</v>
      </c>
      <c r="D103" s="35" t="s">
        <v>34</v>
      </c>
      <c r="E103" s="35" t="s">
        <v>30</v>
      </c>
      <c r="F103" s="36">
        <v>9355.4500000000007</v>
      </c>
      <c r="G103" s="37">
        <v>56662.53</v>
      </c>
    </row>
    <row r="104" spans="1:7" x14ac:dyDescent="0.25">
      <c r="A104" s="35" t="s">
        <v>145</v>
      </c>
      <c r="B104" s="35" t="s">
        <v>26</v>
      </c>
      <c r="C104" s="35" t="s">
        <v>33</v>
      </c>
      <c r="D104" s="35" t="s">
        <v>36</v>
      </c>
      <c r="E104" s="35" t="s">
        <v>30</v>
      </c>
      <c r="F104" s="36">
        <v>23284.75</v>
      </c>
      <c r="G104" s="37">
        <v>61520.09</v>
      </c>
    </row>
    <row r="105" spans="1:7" x14ac:dyDescent="0.25">
      <c r="A105" s="35" t="s">
        <v>145</v>
      </c>
      <c r="B105" s="35" t="s">
        <v>26</v>
      </c>
      <c r="C105" s="35" t="s">
        <v>33</v>
      </c>
      <c r="D105" s="35" t="s">
        <v>38</v>
      </c>
      <c r="E105" s="35" t="s">
        <v>30</v>
      </c>
      <c r="F105" s="36">
        <v>4543.67</v>
      </c>
      <c r="G105" s="37">
        <v>31718.97</v>
      </c>
    </row>
    <row r="106" spans="1:7" ht="15.75" thickBot="1" x14ac:dyDescent="0.3">
      <c r="A106" s="20" t="s">
        <v>145</v>
      </c>
      <c r="B106" s="22"/>
      <c r="C106" s="22"/>
      <c r="D106" s="22"/>
      <c r="E106" s="22"/>
      <c r="F106" s="22">
        <f>SUM(F100:F105)</f>
        <v>49111.54</v>
      </c>
      <c r="G106" s="21">
        <f>SUM(G100:G105)</f>
        <v>187089.98</v>
      </c>
    </row>
    <row r="107" spans="1:7" x14ac:dyDescent="0.25">
      <c r="A107" s="35" t="s">
        <v>142</v>
      </c>
      <c r="B107" s="35" t="s">
        <v>26</v>
      </c>
      <c r="C107" s="35" t="s">
        <v>25</v>
      </c>
      <c r="D107" s="35" t="s">
        <v>32</v>
      </c>
      <c r="E107" s="35" t="s">
        <v>30</v>
      </c>
      <c r="F107" s="36">
        <v>247.66</v>
      </c>
      <c r="G107" s="37">
        <v>826.04</v>
      </c>
    </row>
    <row r="108" spans="1:7" x14ac:dyDescent="0.25">
      <c r="A108" s="35" t="s">
        <v>142</v>
      </c>
      <c r="B108" s="35" t="s">
        <v>26</v>
      </c>
      <c r="C108" s="35" t="s">
        <v>25</v>
      </c>
      <c r="D108" s="35" t="s">
        <v>31</v>
      </c>
      <c r="E108" s="35" t="s">
        <v>30</v>
      </c>
      <c r="F108" s="36">
        <v>9047.68</v>
      </c>
      <c r="G108" s="37">
        <v>31890.01</v>
      </c>
    </row>
    <row r="109" spans="1:7" x14ac:dyDescent="0.25">
      <c r="A109" s="35" t="s">
        <v>142</v>
      </c>
      <c r="B109" s="35" t="s">
        <v>26</v>
      </c>
      <c r="C109" s="35" t="s">
        <v>25</v>
      </c>
      <c r="D109" s="35" t="s">
        <v>29</v>
      </c>
      <c r="E109" s="35" t="s">
        <v>94</v>
      </c>
      <c r="F109" s="36">
        <v>5323.09</v>
      </c>
      <c r="G109" s="37">
        <v>12976.1</v>
      </c>
    </row>
    <row r="110" spans="1:7" x14ac:dyDescent="0.25">
      <c r="A110" s="35" t="s">
        <v>142</v>
      </c>
      <c r="B110" s="35" t="s">
        <v>26</v>
      </c>
      <c r="C110" s="35" t="s">
        <v>25</v>
      </c>
      <c r="D110" s="35" t="s">
        <v>29</v>
      </c>
      <c r="E110" s="35" t="s">
        <v>115</v>
      </c>
      <c r="F110" s="36">
        <v>6074.68</v>
      </c>
      <c r="G110" s="37">
        <v>18091</v>
      </c>
    </row>
    <row r="111" spans="1:7" x14ac:dyDescent="0.25">
      <c r="A111" s="35" t="s">
        <v>142</v>
      </c>
      <c r="B111" s="35" t="s">
        <v>26</v>
      </c>
      <c r="C111" s="35" t="s">
        <v>25</v>
      </c>
      <c r="D111" s="35" t="s">
        <v>29</v>
      </c>
      <c r="E111" s="35" t="s">
        <v>28</v>
      </c>
      <c r="F111" s="36">
        <v>16854.48</v>
      </c>
      <c r="G111" s="37">
        <v>42106.64</v>
      </c>
    </row>
    <row r="112" spans="1:7" x14ac:dyDescent="0.25">
      <c r="A112" s="35" t="s">
        <v>142</v>
      </c>
      <c r="B112" s="35" t="s">
        <v>26</v>
      </c>
      <c r="C112" s="35" t="s">
        <v>25</v>
      </c>
      <c r="D112" s="35" t="s">
        <v>24</v>
      </c>
      <c r="E112" s="35" t="s">
        <v>27</v>
      </c>
      <c r="F112" s="36">
        <v>1079.32</v>
      </c>
      <c r="G112" s="37">
        <v>12888.56</v>
      </c>
    </row>
    <row r="113" spans="1:7" x14ac:dyDescent="0.25">
      <c r="A113" s="35" t="s">
        <v>142</v>
      </c>
      <c r="B113" s="35" t="s">
        <v>26</v>
      </c>
      <c r="C113" s="35" t="s">
        <v>33</v>
      </c>
      <c r="D113" s="35" t="s">
        <v>34</v>
      </c>
      <c r="E113" s="35" t="s">
        <v>30</v>
      </c>
      <c r="F113" s="36">
        <v>9525.5400000000009</v>
      </c>
      <c r="G113" s="37">
        <v>58162.92</v>
      </c>
    </row>
    <row r="114" spans="1:7" x14ac:dyDescent="0.25">
      <c r="A114" s="35" t="s">
        <v>142</v>
      </c>
      <c r="B114" s="35" t="s">
        <v>26</v>
      </c>
      <c r="C114" s="35" t="s">
        <v>33</v>
      </c>
      <c r="D114" s="35" t="s">
        <v>36</v>
      </c>
      <c r="E114" s="35" t="s">
        <v>30</v>
      </c>
      <c r="F114" s="36">
        <v>4190.33</v>
      </c>
      <c r="G114" s="37">
        <v>24836.66</v>
      </c>
    </row>
    <row r="115" spans="1:7" x14ac:dyDescent="0.25">
      <c r="A115" s="35" t="s">
        <v>142</v>
      </c>
      <c r="B115" s="35" t="s">
        <v>26</v>
      </c>
      <c r="C115" s="35" t="s">
        <v>33</v>
      </c>
      <c r="D115" s="35" t="s">
        <v>37</v>
      </c>
      <c r="E115" s="35" t="s">
        <v>30</v>
      </c>
      <c r="F115" s="36">
        <v>4540.5</v>
      </c>
      <c r="G115" s="37">
        <v>20560.189999999999</v>
      </c>
    </row>
    <row r="116" spans="1:7" x14ac:dyDescent="0.25">
      <c r="A116" s="35" t="s">
        <v>142</v>
      </c>
      <c r="B116" s="35" t="s">
        <v>26</v>
      </c>
      <c r="C116" s="35" t="s">
        <v>33</v>
      </c>
      <c r="D116" s="35" t="s">
        <v>38</v>
      </c>
      <c r="E116" s="35" t="s">
        <v>30</v>
      </c>
      <c r="F116" s="36">
        <v>2727.93</v>
      </c>
      <c r="G116" s="37">
        <v>15822.01</v>
      </c>
    </row>
    <row r="117" spans="1:7" ht="15.75" thickBot="1" x14ac:dyDescent="0.3">
      <c r="A117" s="20" t="s">
        <v>142</v>
      </c>
      <c r="B117" s="22"/>
      <c r="C117" s="22"/>
      <c r="D117" s="22"/>
      <c r="E117" s="22"/>
      <c r="F117" s="22">
        <f>SUM(F107:F116)</f>
        <v>59611.21</v>
      </c>
      <c r="G117" s="21">
        <f>SUM(G107:G116)</f>
        <v>238160.13000000003</v>
      </c>
    </row>
    <row r="118" spans="1:7" x14ac:dyDescent="0.25">
      <c r="A118" s="35" t="s">
        <v>141</v>
      </c>
      <c r="B118" s="35" t="s">
        <v>26</v>
      </c>
      <c r="C118" s="35" t="s">
        <v>25</v>
      </c>
      <c r="D118" s="35" t="s">
        <v>29</v>
      </c>
      <c r="E118" s="35" t="s">
        <v>94</v>
      </c>
      <c r="F118" s="36">
        <v>11592.21</v>
      </c>
      <c r="G118" s="37">
        <v>28651.1</v>
      </c>
    </row>
    <row r="119" spans="1:7" x14ac:dyDescent="0.25">
      <c r="A119" s="35" t="s">
        <v>141</v>
      </c>
      <c r="B119" s="35" t="s">
        <v>26</v>
      </c>
      <c r="C119" s="35" t="s">
        <v>25</v>
      </c>
      <c r="D119" s="35" t="s">
        <v>29</v>
      </c>
      <c r="E119" s="35" t="s">
        <v>28</v>
      </c>
      <c r="F119" s="36">
        <v>39937.56</v>
      </c>
      <c r="G119" s="37">
        <v>76815.13</v>
      </c>
    </row>
    <row r="120" spans="1:7" ht="30" x14ac:dyDescent="0.25">
      <c r="A120" s="35" t="s">
        <v>141</v>
      </c>
      <c r="B120" s="35" t="s">
        <v>26</v>
      </c>
      <c r="C120" s="35" t="s">
        <v>25</v>
      </c>
      <c r="D120" s="35" t="s">
        <v>29</v>
      </c>
      <c r="E120" s="35" t="s">
        <v>95</v>
      </c>
      <c r="F120" s="36">
        <v>4279.71</v>
      </c>
      <c r="G120" s="37">
        <v>14222.75</v>
      </c>
    </row>
    <row r="121" spans="1:7" x14ac:dyDescent="0.25">
      <c r="A121" s="35" t="s">
        <v>141</v>
      </c>
      <c r="B121" s="35" t="s">
        <v>26</v>
      </c>
      <c r="C121" s="35" t="s">
        <v>25</v>
      </c>
      <c r="D121" s="35" t="s">
        <v>24</v>
      </c>
      <c r="E121" s="35" t="s">
        <v>27</v>
      </c>
      <c r="F121" s="36">
        <v>510</v>
      </c>
      <c r="G121" s="37">
        <v>430</v>
      </c>
    </row>
    <row r="122" spans="1:7" x14ac:dyDescent="0.25">
      <c r="A122" s="35" t="s">
        <v>141</v>
      </c>
      <c r="B122" s="35" t="s">
        <v>26</v>
      </c>
      <c r="C122" s="35" t="s">
        <v>33</v>
      </c>
      <c r="D122" s="35" t="s">
        <v>35</v>
      </c>
      <c r="E122" s="35" t="s">
        <v>30</v>
      </c>
      <c r="F122" s="36">
        <v>2267.98</v>
      </c>
      <c r="G122" s="37">
        <v>13250</v>
      </c>
    </row>
    <row r="123" spans="1:7" ht="15.75" thickBot="1" x14ac:dyDescent="0.3">
      <c r="A123" s="20" t="s">
        <v>143</v>
      </c>
      <c r="B123" s="22"/>
      <c r="C123" s="22"/>
      <c r="D123" s="22"/>
      <c r="E123" s="22"/>
      <c r="F123" s="22">
        <f>SUM(F118:F122)</f>
        <v>58587.46</v>
      </c>
      <c r="G123" s="21">
        <f>SUM(G118:G122)</f>
        <v>133368.98000000001</v>
      </c>
    </row>
    <row r="124" spans="1:7" x14ac:dyDescent="0.25">
      <c r="A124" s="35" t="s">
        <v>146</v>
      </c>
      <c r="B124" s="35" t="s">
        <v>26</v>
      </c>
      <c r="C124" s="35" t="s">
        <v>25</v>
      </c>
      <c r="D124" s="35" t="s">
        <v>29</v>
      </c>
      <c r="E124" s="35" t="s">
        <v>94</v>
      </c>
      <c r="F124" s="36">
        <v>12327.2099609375</v>
      </c>
      <c r="G124" s="37">
        <v>29574.900390625</v>
      </c>
    </row>
    <row r="125" spans="1:7" x14ac:dyDescent="0.25">
      <c r="A125" s="35" t="s">
        <v>146</v>
      </c>
      <c r="B125" s="35" t="s">
        <v>26</v>
      </c>
      <c r="C125" s="35" t="s">
        <v>25</v>
      </c>
      <c r="D125" s="35" t="s">
        <v>29</v>
      </c>
      <c r="E125" s="35" t="s">
        <v>28</v>
      </c>
      <c r="F125" s="36">
        <v>31317.810546875</v>
      </c>
      <c r="G125" s="37">
        <v>77306.98046875</v>
      </c>
    </row>
    <row r="126" spans="1:7" x14ac:dyDescent="0.25">
      <c r="A126" s="35" t="s">
        <v>146</v>
      </c>
      <c r="B126" s="35" t="s">
        <v>26</v>
      </c>
      <c r="C126" s="35" t="s">
        <v>25</v>
      </c>
      <c r="D126" s="35" t="s">
        <v>24</v>
      </c>
      <c r="E126" s="35" t="s">
        <v>27</v>
      </c>
      <c r="F126" s="36">
        <v>838.8900146484375</v>
      </c>
      <c r="G126" s="37">
        <v>1042.3699951171875</v>
      </c>
    </row>
    <row r="127" spans="1:7" x14ac:dyDescent="0.25">
      <c r="A127" s="35" t="s">
        <v>146</v>
      </c>
      <c r="B127" s="35" t="s">
        <v>26</v>
      </c>
      <c r="C127" s="35" t="s">
        <v>33</v>
      </c>
      <c r="D127" s="35" t="s">
        <v>35</v>
      </c>
      <c r="E127" s="35" t="s">
        <v>30</v>
      </c>
      <c r="F127" s="36">
        <v>1224.7099609375</v>
      </c>
      <c r="G127" s="37">
        <v>7155</v>
      </c>
    </row>
    <row r="128" spans="1:7" x14ac:dyDescent="0.25">
      <c r="A128" s="35" t="s">
        <v>146</v>
      </c>
      <c r="B128" s="35" t="s">
        <v>26</v>
      </c>
      <c r="C128" s="35" t="s">
        <v>33</v>
      </c>
      <c r="D128" s="35" t="s">
        <v>104</v>
      </c>
      <c r="E128" s="35" t="s">
        <v>59</v>
      </c>
      <c r="F128" s="36">
        <v>33.200000762939453</v>
      </c>
      <c r="G128" s="37">
        <v>7685.97802734375</v>
      </c>
    </row>
    <row r="129" spans="1:7" ht="15.75" thickBot="1" x14ac:dyDescent="0.3">
      <c r="A129" s="20" t="s">
        <v>146</v>
      </c>
      <c r="B129" s="22"/>
      <c r="C129" s="22"/>
      <c r="D129" s="22"/>
      <c r="E129" s="22"/>
      <c r="F129" s="22">
        <f>SUM(F124:F128)</f>
        <v>45741.820484161377</v>
      </c>
      <c r="G129" s="21">
        <f>SUM(G124:G128)</f>
        <v>122765.22888183594</v>
      </c>
    </row>
    <row r="130" spans="1:7" ht="16.5" thickBot="1" x14ac:dyDescent="0.3">
      <c r="A130" s="18" t="s">
        <v>0</v>
      </c>
      <c r="B130" s="18"/>
      <c r="C130" s="18"/>
      <c r="D130" s="18"/>
      <c r="E130" s="18"/>
      <c r="F130" s="18">
        <f>SUM(F129,F123,F117,F106,F99,F84,F73,F56,F50,F46,F34,F22)</f>
        <v>690882.34253967286</v>
      </c>
      <c r="G130" s="19">
        <f>SUM(G129,G123,G117,G106,G99,G84,G73,G56,G50,G46,G34,G22)</f>
        <v>2353310.6211392214</v>
      </c>
    </row>
  </sheetData>
  <sortState ref="A12:H115">
    <sortCondition ref="D12:D115"/>
    <sortCondition ref="E12:E115"/>
  </sortState>
  <mergeCells count="5">
    <mergeCell ref="A6:G6"/>
    <mergeCell ref="A7:G7"/>
    <mergeCell ref="A8:G8"/>
    <mergeCell ref="A9:G9"/>
    <mergeCell ref="A10:G10"/>
  </mergeCells>
  <pageMargins left="0.62992125984251968" right="0.43307086614173229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opLeftCell="A68" workbookViewId="0">
      <selection activeCell="D82" sqref="D82"/>
    </sheetView>
  </sheetViews>
  <sheetFormatPr baseColWidth="10" defaultColWidth="47.28515625" defaultRowHeight="15" x14ac:dyDescent="0.25"/>
  <cols>
    <col min="1" max="1" width="11.85546875" bestFit="1" customWidth="1"/>
    <col min="2" max="2" width="7.5703125" bestFit="1" customWidth="1"/>
    <col min="3" max="3" width="12" bestFit="1" customWidth="1"/>
    <col min="4" max="4" width="23.140625" customWidth="1"/>
    <col min="5" max="5" width="19" bestFit="1" customWidth="1"/>
    <col min="6" max="6" width="10" style="6" bestFit="1" customWidth="1"/>
    <col min="7" max="7" width="14.42578125" style="1" bestFit="1" customWidth="1"/>
  </cols>
  <sheetData>
    <row r="1" spans="1:8" x14ac:dyDescent="0.25">
      <c r="A1" s="11"/>
    </row>
    <row r="6" spans="1:8" x14ac:dyDescent="0.25">
      <c r="A6" s="52" t="s">
        <v>14</v>
      </c>
      <c r="B6" s="52"/>
      <c r="C6" s="52"/>
      <c r="D6" s="52"/>
      <c r="E6" s="52"/>
      <c r="F6" s="52"/>
      <c r="G6" s="52"/>
    </row>
    <row r="7" spans="1:8" ht="23.25" x14ac:dyDescent="0.35">
      <c r="A7" s="53" t="s">
        <v>15</v>
      </c>
      <c r="B7" s="53"/>
      <c r="C7" s="53"/>
      <c r="D7" s="53"/>
      <c r="E7" s="53"/>
      <c r="F7" s="53"/>
      <c r="G7" s="53"/>
    </row>
    <row r="8" spans="1:8" ht="22.5" x14ac:dyDescent="0.35">
      <c r="A8" s="54" t="s">
        <v>16</v>
      </c>
      <c r="B8" s="54"/>
      <c r="C8" s="54"/>
      <c r="D8" s="54"/>
      <c r="E8" s="54"/>
      <c r="F8" s="54"/>
      <c r="G8" s="54"/>
    </row>
    <row r="9" spans="1:8" ht="20.25" thickBot="1" x14ac:dyDescent="0.4">
      <c r="A9" s="59" t="str">
        <f>Consolidado!A9</f>
        <v>“Año del Desarrollo Agroforestal”</v>
      </c>
      <c r="B9" s="59"/>
      <c r="C9" s="59"/>
      <c r="D9" s="59"/>
      <c r="E9" s="59"/>
      <c r="F9" s="59"/>
      <c r="G9" s="59"/>
    </row>
    <row r="10" spans="1:8" ht="15.75" thickBot="1" x14ac:dyDescent="0.3">
      <c r="A10" s="56" t="s">
        <v>84</v>
      </c>
      <c r="B10" s="57"/>
      <c r="C10" s="57"/>
      <c r="D10" s="57"/>
      <c r="E10" s="57"/>
      <c r="F10" s="57"/>
      <c r="G10" s="60"/>
    </row>
    <row r="11" spans="1:8" ht="15.75" thickBot="1" x14ac:dyDescent="0.3">
      <c r="A11" s="2" t="s">
        <v>4</v>
      </c>
      <c r="B11" s="3" t="s">
        <v>5</v>
      </c>
      <c r="C11" s="3" t="s">
        <v>6</v>
      </c>
      <c r="D11" s="3" t="s">
        <v>13</v>
      </c>
      <c r="E11" s="3" t="s">
        <v>19</v>
      </c>
      <c r="F11" s="5" t="s">
        <v>7</v>
      </c>
      <c r="G11" s="4" t="s">
        <v>8</v>
      </c>
    </row>
    <row r="12" spans="1:8" x14ac:dyDescent="0.25">
      <c r="A12" s="35" t="s">
        <v>39</v>
      </c>
      <c r="B12" s="35" t="s">
        <v>26</v>
      </c>
      <c r="C12" s="35" t="s">
        <v>1</v>
      </c>
      <c r="D12" s="35" t="s">
        <v>45</v>
      </c>
      <c r="E12" s="35" t="s">
        <v>46</v>
      </c>
      <c r="F12" s="36">
        <v>4850.88</v>
      </c>
      <c r="G12" s="37">
        <v>32085.1</v>
      </c>
      <c r="H12" s="32"/>
    </row>
    <row r="13" spans="1:8" x14ac:dyDescent="0.25">
      <c r="A13" s="35" t="s">
        <v>39</v>
      </c>
      <c r="B13" s="35" t="s">
        <v>26</v>
      </c>
      <c r="C13" s="35" t="s">
        <v>1</v>
      </c>
      <c r="D13" s="35" t="s">
        <v>45</v>
      </c>
      <c r="E13" s="35" t="s">
        <v>44</v>
      </c>
      <c r="F13" s="36">
        <v>4927.2</v>
      </c>
      <c r="G13" s="37">
        <v>31278</v>
      </c>
      <c r="H13" s="32"/>
    </row>
    <row r="14" spans="1:8" x14ac:dyDescent="0.25">
      <c r="A14" s="35" t="s">
        <v>39</v>
      </c>
      <c r="B14" s="35" t="s">
        <v>26</v>
      </c>
      <c r="C14" s="35" t="s">
        <v>1</v>
      </c>
      <c r="D14" s="35" t="s">
        <v>43</v>
      </c>
      <c r="E14" s="35" t="s">
        <v>41</v>
      </c>
      <c r="F14" s="36">
        <v>598.23</v>
      </c>
      <c r="G14" s="37">
        <v>2756.16</v>
      </c>
      <c r="H14" s="32"/>
    </row>
    <row r="15" spans="1:8" x14ac:dyDescent="0.25">
      <c r="A15" s="35" t="s">
        <v>39</v>
      </c>
      <c r="B15" s="35" t="s">
        <v>26</v>
      </c>
      <c r="C15" s="35" t="s">
        <v>1</v>
      </c>
      <c r="D15" s="35" t="s">
        <v>42</v>
      </c>
      <c r="E15" s="35" t="s">
        <v>41</v>
      </c>
      <c r="F15" s="36">
        <v>925.2</v>
      </c>
      <c r="G15" s="37">
        <v>907.2</v>
      </c>
      <c r="H15" s="32"/>
    </row>
    <row r="16" spans="1:8" x14ac:dyDescent="0.25">
      <c r="A16" s="35" t="s">
        <v>39</v>
      </c>
      <c r="B16" s="35" t="s">
        <v>26</v>
      </c>
      <c r="C16" s="35" t="s">
        <v>1</v>
      </c>
      <c r="D16" s="35" t="s">
        <v>40</v>
      </c>
      <c r="E16" s="35" t="s">
        <v>23</v>
      </c>
      <c r="F16" s="36">
        <v>8556.07</v>
      </c>
      <c r="G16" s="37">
        <v>192729.06</v>
      </c>
      <c r="H16" s="32"/>
    </row>
    <row r="17" spans="1:8" ht="15.75" thickBot="1" x14ac:dyDescent="0.3">
      <c r="A17" s="20" t="s">
        <v>39</v>
      </c>
      <c r="B17" s="22"/>
      <c r="C17" s="22"/>
      <c r="D17" s="22"/>
      <c r="E17" s="22"/>
      <c r="F17" s="22">
        <f>SUM(F12:F16)</f>
        <v>19857.580000000002</v>
      </c>
      <c r="G17" s="21">
        <f>SUM(G12:G16)</f>
        <v>259755.51999999999</v>
      </c>
      <c r="H17" s="32"/>
    </row>
    <row r="18" spans="1:8" x14ac:dyDescent="0.25">
      <c r="A18" s="35" t="s">
        <v>77</v>
      </c>
      <c r="B18" s="35" t="s">
        <v>26</v>
      </c>
      <c r="C18" s="35" t="s">
        <v>1</v>
      </c>
      <c r="D18" s="35" t="s">
        <v>45</v>
      </c>
      <c r="E18" s="35" t="s">
        <v>59</v>
      </c>
      <c r="F18" s="36">
        <v>4850.88</v>
      </c>
      <c r="G18" s="37">
        <v>37664.76</v>
      </c>
      <c r="H18" s="32"/>
    </row>
    <row r="19" spans="1:8" x14ac:dyDescent="0.25">
      <c r="A19" s="35" t="s">
        <v>77</v>
      </c>
      <c r="B19" s="35" t="s">
        <v>26</v>
      </c>
      <c r="C19" s="35" t="s">
        <v>1</v>
      </c>
      <c r="D19" s="35" t="s">
        <v>96</v>
      </c>
      <c r="E19" s="35" t="s">
        <v>97</v>
      </c>
      <c r="F19" s="36">
        <v>3325.2</v>
      </c>
      <c r="G19" s="37">
        <v>3785.1</v>
      </c>
      <c r="H19" s="32"/>
    </row>
    <row r="20" spans="1:8" x14ac:dyDescent="0.25">
      <c r="A20" s="35" t="s">
        <v>77</v>
      </c>
      <c r="B20" s="35" t="s">
        <v>26</v>
      </c>
      <c r="C20" s="35" t="s">
        <v>1</v>
      </c>
      <c r="D20" s="35" t="s">
        <v>40</v>
      </c>
      <c r="E20" s="35" t="s">
        <v>23</v>
      </c>
      <c r="F20" s="36">
        <v>6445.54</v>
      </c>
      <c r="G20" s="37">
        <v>149551.26999999999</v>
      </c>
      <c r="H20" s="32"/>
    </row>
    <row r="21" spans="1:8" x14ac:dyDescent="0.25">
      <c r="A21" s="35" t="s">
        <v>77</v>
      </c>
      <c r="B21" s="35" t="s">
        <v>26</v>
      </c>
      <c r="C21" s="35" t="s">
        <v>1</v>
      </c>
      <c r="D21" s="35" t="s">
        <v>98</v>
      </c>
      <c r="E21" s="35" t="s">
        <v>94</v>
      </c>
      <c r="F21" s="36">
        <v>925.14</v>
      </c>
      <c r="G21" s="37">
        <v>1146</v>
      </c>
      <c r="H21" s="32"/>
    </row>
    <row r="22" spans="1:8" ht="15.75" thickBot="1" x14ac:dyDescent="0.3">
      <c r="A22" s="20" t="s">
        <v>77</v>
      </c>
      <c r="B22" s="22"/>
      <c r="C22" s="22"/>
      <c r="D22" s="22"/>
      <c r="E22" s="22"/>
      <c r="F22" s="22">
        <f>SUM(F18:F21)</f>
        <v>15546.759999999998</v>
      </c>
      <c r="G22" s="21">
        <f>SUM(G18:G21)</f>
        <v>192147.13</v>
      </c>
    </row>
    <row r="23" spans="1:8" x14ac:dyDescent="0.25">
      <c r="A23" s="35" t="s">
        <v>102</v>
      </c>
      <c r="B23" s="35" t="s">
        <v>26</v>
      </c>
      <c r="C23" s="35" t="s">
        <v>1</v>
      </c>
      <c r="D23" s="35" t="s">
        <v>45</v>
      </c>
      <c r="E23" s="35" t="s">
        <v>44</v>
      </c>
      <c r="F23" s="36">
        <v>2223.419921875</v>
      </c>
      <c r="G23" s="37">
        <v>31037.400390625</v>
      </c>
    </row>
    <row r="24" spans="1:8" x14ac:dyDescent="0.25">
      <c r="A24" s="35" t="s">
        <v>102</v>
      </c>
      <c r="B24" s="35" t="s">
        <v>26</v>
      </c>
      <c r="C24" s="35" t="s">
        <v>1</v>
      </c>
      <c r="D24" s="35" t="s">
        <v>105</v>
      </c>
      <c r="E24" s="35" t="s">
        <v>65</v>
      </c>
      <c r="F24" s="36">
        <v>3240</v>
      </c>
      <c r="G24" s="37">
        <v>16763.759765625</v>
      </c>
    </row>
    <row r="25" spans="1:8" x14ac:dyDescent="0.25">
      <c r="A25" s="35" t="s">
        <v>102</v>
      </c>
      <c r="B25" s="35" t="s">
        <v>26</v>
      </c>
      <c r="C25" s="35" t="s">
        <v>1</v>
      </c>
      <c r="D25" s="35" t="s">
        <v>106</v>
      </c>
      <c r="E25" s="35" t="s">
        <v>23</v>
      </c>
      <c r="F25" s="36">
        <v>59328</v>
      </c>
      <c r="G25" s="37">
        <v>117880</v>
      </c>
    </row>
    <row r="26" spans="1:8" x14ac:dyDescent="0.25">
      <c r="A26" s="35" t="s">
        <v>102</v>
      </c>
      <c r="B26" s="35" t="s">
        <v>26</v>
      </c>
      <c r="C26" s="35" t="s">
        <v>1</v>
      </c>
      <c r="D26" s="35" t="s">
        <v>40</v>
      </c>
      <c r="E26" s="35" t="s">
        <v>46</v>
      </c>
      <c r="F26" s="36">
        <v>4901.759765625</v>
      </c>
      <c r="G26" s="37">
        <v>33110.7109375</v>
      </c>
    </row>
    <row r="27" spans="1:8" x14ac:dyDescent="0.25">
      <c r="A27" s="35" t="s">
        <v>102</v>
      </c>
      <c r="B27" s="35" t="s">
        <v>26</v>
      </c>
      <c r="C27" s="35" t="s">
        <v>1</v>
      </c>
      <c r="D27" s="35" t="s">
        <v>40</v>
      </c>
      <c r="E27" s="35" t="s">
        <v>23</v>
      </c>
      <c r="F27" s="36">
        <v>10571.85986328125</v>
      </c>
      <c r="G27" s="37">
        <v>244274.890625</v>
      </c>
    </row>
    <row r="28" spans="1:8" x14ac:dyDescent="0.25">
      <c r="A28" s="35" t="s">
        <v>102</v>
      </c>
      <c r="B28" s="35" t="s">
        <v>26</v>
      </c>
      <c r="C28" s="35" t="s">
        <v>1</v>
      </c>
      <c r="D28" s="35" t="s">
        <v>107</v>
      </c>
      <c r="E28" s="35" t="s">
        <v>46</v>
      </c>
      <c r="F28" s="36">
        <v>4876.31982421875</v>
      </c>
      <c r="G28" s="37">
        <v>32789.3984375</v>
      </c>
    </row>
    <row r="29" spans="1:8" ht="15.75" thickBot="1" x14ac:dyDescent="0.3">
      <c r="A29" s="20" t="s">
        <v>102</v>
      </c>
      <c r="B29" s="22"/>
      <c r="C29" s="22"/>
      <c r="D29" s="22"/>
      <c r="E29" s="22"/>
      <c r="F29" s="22">
        <f>SUM(F23:F28)</f>
        <v>85141.359375</v>
      </c>
      <c r="G29" s="21">
        <f>SUM(G23:G28)</f>
        <v>475856.16015625</v>
      </c>
    </row>
    <row r="30" spans="1:8" x14ac:dyDescent="0.25">
      <c r="A30" s="35" t="s">
        <v>125</v>
      </c>
      <c r="B30" s="35" t="s">
        <v>26</v>
      </c>
      <c r="C30" s="35" t="s">
        <v>1</v>
      </c>
      <c r="D30" s="35" t="s">
        <v>45</v>
      </c>
      <c r="E30" s="35" t="s">
        <v>46</v>
      </c>
      <c r="F30" s="36">
        <v>5154.72021484375</v>
      </c>
      <c r="G30" s="37">
        <v>32276.599609375</v>
      </c>
    </row>
    <row r="31" spans="1:8" x14ac:dyDescent="0.25">
      <c r="A31" s="35" t="s">
        <v>125</v>
      </c>
      <c r="B31" s="35" t="s">
        <v>26</v>
      </c>
      <c r="C31" s="35" t="s">
        <v>1</v>
      </c>
      <c r="D31" s="35" t="s">
        <v>45</v>
      </c>
      <c r="E31" s="35" t="s">
        <v>126</v>
      </c>
      <c r="F31" s="36">
        <v>4876.31982421875</v>
      </c>
      <c r="G31" s="37">
        <v>36450.48046875</v>
      </c>
    </row>
    <row r="32" spans="1:8" x14ac:dyDescent="0.25">
      <c r="A32" s="35" t="s">
        <v>125</v>
      </c>
      <c r="B32" s="35" t="s">
        <v>26</v>
      </c>
      <c r="C32" s="35" t="s">
        <v>1</v>
      </c>
      <c r="D32" s="35" t="s">
        <v>45</v>
      </c>
      <c r="E32" s="35" t="s">
        <v>59</v>
      </c>
      <c r="F32" s="36">
        <v>4927.2001953125</v>
      </c>
      <c r="G32" s="37">
        <v>38355.80078125</v>
      </c>
    </row>
    <row r="33" spans="1:7" x14ac:dyDescent="0.25">
      <c r="A33" s="35" t="s">
        <v>125</v>
      </c>
      <c r="B33" s="35" t="s">
        <v>26</v>
      </c>
      <c r="C33" s="35" t="s">
        <v>1</v>
      </c>
      <c r="D33" s="35" t="s">
        <v>45</v>
      </c>
      <c r="E33" s="35" t="s">
        <v>44</v>
      </c>
      <c r="F33" s="36">
        <v>5226.2998046875</v>
      </c>
      <c r="G33" s="37">
        <v>31037.400390625</v>
      </c>
    </row>
    <row r="34" spans="1:7" x14ac:dyDescent="0.25">
      <c r="A34" s="35" t="s">
        <v>125</v>
      </c>
      <c r="B34" s="35" t="s">
        <v>26</v>
      </c>
      <c r="C34" s="35" t="s">
        <v>1</v>
      </c>
      <c r="D34" s="35" t="s">
        <v>96</v>
      </c>
      <c r="E34" s="35" t="s">
        <v>94</v>
      </c>
      <c r="F34" s="36">
        <v>1850.1400146484375</v>
      </c>
      <c r="G34" s="37">
        <v>2121.60009765625</v>
      </c>
    </row>
    <row r="35" spans="1:7" x14ac:dyDescent="0.25">
      <c r="A35" s="35" t="s">
        <v>125</v>
      </c>
      <c r="B35" s="35" t="s">
        <v>26</v>
      </c>
      <c r="C35" s="35" t="s">
        <v>1</v>
      </c>
      <c r="D35" s="35" t="s">
        <v>96</v>
      </c>
      <c r="E35" s="35" t="s">
        <v>97</v>
      </c>
      <c r="F35" s="36">
        <v>3352.199951171875</v>
      </c>
      <c r="G35" s="37">
        <v>3785.10009765625</v>
      </c>
    </row>
    <row r="36" spans="1:7" x14ac:dyDescent="0.25">
      <c r="A36" s="35" t="s">
        <v>125</v>
      </c>
      <c r="B36" s="35" t="s">
        <v>26</v>
      </c>
      <c r="C36" s="35" t="s">
        <v>1</v>
      </c>
      <c r="D36" s="35" t="s">
        <v>96</v>
      </c>
      <c r="E36" s="35" t="s">
        <v>23</v>
      </c>
      <c r="F36" s="36">
        <v>21468</v>
      </c>
      <c r="G36" s="37">
        <v>40180</v>
      </c>
    </row>
    <row r="37" spans="1:7" ht="30" x14ac:dyDescent="0.25">
      <c r="A37" s="35" t="s">
        <v>125</v>
      </c>
      <c r="B37" s="35" t="s">
        <v>26</v>
      </c>
      <c r="C37" s="35" t="s">
        <v>1</v>
      </c>
      <c r="D37" s="35" t="s">
        <v>96</v>
      </c>
      <c r="E37" s="35" t="s">
        <v>95</v>
      </c>
      <c r="F37" s="36">
        <v>168.30000305175781</v>
      </c>
      <c r="G37" s="37">
        <v>221.75999450683594</v>
      </c>
    </row>
    <row r="38" spans="1:7" x14ac:dyDescent="0.25">
      <c r="A38" s="35" t="s">
        <v>125</v>
      </c>
      <c r="B38" s="35" t="s">
        <v>26</v>
      </c>
      <c r="C38" s="35" t="s">
        <v>1</v>
      </c>
      <c r="D38" s="35" t="s">
        <v>106</v>
      </c>
      <c r="E38" s="35" t="s">
        <v>23</v>
      </c>
      <c r="F38" s="36">
        <v>33547.2001953125</v>
      </c>
      <c r="G38" s="37">
        <v>72600</v>
      </c>
    </row>
    <row r="39" spans="1:7" x14ac:dyDescent="0.25">
      <c r="A39" s="35" t="s">
        <v>125</v>
      </c>
      <c r="B39" s="35" t="s">
        <v>26</v>
      </c>
      <c r="C39" s="35" t="s">
        <v>1</v>
      </c>
      <c r="D39" s="35" t="s">
        <v>40</v>
      </c>
      <c r="E39" s="35" t="s">
        <v>23</v>
      </c>
      <c r="F39" s="36">
        <v>10172.72021484375</v>
      </c>
      <c r="G39" s="37">
        <v>235218.98046875</v>
      </c>
    </row>
    <row r="40" spans="1:7" ht="15.75" thickBot="1" x14ac:dyDescent="0.3">
      <c r="A40" s="20" t="s">
        <v>125</v>
      </c>
      <c r="B40" s="22"/>
      <c r="C40" s="22"/>
      <c r="D40" s="22"/>
      <c r="E40" s="22"/>
      <c r="F40" s="22">
        <f>SUM(F30:F39)</f>
        <v>90743.10041809082</v>
      </c>
      <c r="G40" s="21">
        <f>SUM(G30:G39)</f>
        <v>492247.72190856934</v>
      </c>
    </row>
    <row r="41" spans="1:7" x14ac:dyDescent="0.25">
      <c r="A41" s="35" t="s">
        <v>127</v>
      </c>
      <c r="B41" s="35" t="s">
        <v>26</v>
      </c>
      <c r="C41" s="35" t="s">
        <v>1</v>
      </c>
      <c r="D41" s="35" t="s">
        <v>96</v>
      </c>
      <c r="E41" s="35" t="s">
        <v>97</v>
      </c>
      <c r="F41" s="36">
        <v>319</v>
      </c>
      <c r="G41" s="37">
        <v>3529.35009765625</v>
      </c>
    </row>
    <row r="42" spans="1:7" x14ac:dyDescent="0.25">
      <c r="A42" s="35" t="s">
        <v>127</v>
      </c>
      <c r="B42" s="35" t="s">
        <v>26</v>
      </c>
      <c r="C42" s="35" t="s">
        <v>1</v>
      </c>
      <c r="D42" s="35" t="s">
        <v>96</v>
      </c>
      <c r="E42" s="35" t="s">
        <v>41</v>
      </c>
      <c r="F42" s="36">
        <v>3456</v>
      </c>
      <c r="G42" s="37">
        <v>4495.5</v>
      </c>
    </row>
    <row r="43" spans="1:7" ht="30" x14ac:dyDescent="0.25">
      <c r="A43" s="35" t="s">
        <v>127</v>
      </c>
      <c r="B43" s="35" t="s">
        <v>26</v>
      </c>
      <c r="C43" s="35" t="s">
        <v>1</v>
      </c>
      <c r="D43" s="35" t="s">
        <v>128</v>
      </c>
      <c r="E43" s="35" t="s">
        <v>30</v>
      </c>
      <c r="F43" s="36">
        <v>9.1000003814697266</v>
      </c>
      <c r="G43" s="37">
        <v>34.029998779296875</v>
      </c>
    </row>
    <row r="44" spans="1:7" x14ac:dyDescent="0.25">
      <c r="A44" s="35" t="s">
        <v>127</v>
      </c>
      <c r="B44" s="35" t="s">
        <v>26</v>
      </c>
      <c r="C44" s="35" t="s">
        <v>1</v>
      </c>
      <c r="D44" s="35" t="s">
        <v>106</v>
      </c>
      <c r="E44" s="35" t="s">
        <v>23</v>
      </c>
      <c r="F44" s="36">
        <v>38160</v>
      </c>
      <c r="G44" s="37">
        <v>77700</v>
      </c>
    </row>
    <row r="45" spans="1:7" ht="15.75" thickBot="1" x14ac:dyDescent="0.3">
      <c r="A45" s="20" t="s">
        <v>127</v>
      </c>
      <c r="B45" s="22"/>
      <c r="C45" s="22"/>
      <c r="D45" s="22"/>
      <c r="E45" s="22"/>
      <c r="F45" s="22">
        <f>SUM(F41:F44)</f>
        <v>41944.10000038147</v>
      </c>
      <c r="G45" s="21">
        <f>SUM(G41:G44)</f>
        <v>85758.880096435547</v>
      </c>
    </row>
    <row r="46" spans="1:7" x14ac:dyDescent="0.25">
      <c r="A46" s="35" t="s">
        <v>131</v>
      </c>
      <c r="B46" s="35" t="s">
        <v>26</v>
      </c>
      <c r="C46" s="35" t="s">
        <v>1</v>
      </c>
      <c r="D46" s="35" t="s">
        <v>45</v>
      </c>
      <c r="E46" s="35" t="s">
        <v>46</v>
      </c>
      <c r="F46" s="36">
        <v>2305.090087890625</v>
      </c>
      <c r="G46" s="37">
        <v>32276.599609375</v>
      </c>
    </row>
    <row r="47" spans="1:7" x14ac:dyDescent="0.25">
      <c r="A47" s="35" t="s">
        <v>131</v>
      </c>
      <c r="B47" s="35" t="s">
        <v>26</v>
      </c>
      <c r="C47" s="35" t="s">
        <v>1</v>
      </c>
      <c r="D47" s="35" t="s">
        <v>96</v>
      </c>
      <c r="E47" s="35" t="s">
        <v>97</v>
      </c>
      <c r="F47" s="36">
        <v>3969.949951171875</v>
      </c>
      <c r="G47" s="37">
        <v>4525.60009765625</v>
      </c>
    </row>
    <row r="48" spans="1:7" x14ac:dyDescent="0.25">
      <c r="A48" s="35" t="s">
        <v>131</v>
      </c>
      <c r="B48" s="35" t="s">
        <v>26</v>
      </c>
      <c r="C48" s="35" t="s">
        <v>1</v>
      </c>
      <c r="D48" s="35" t="s">
        <v>40</v>
      </c>
      <c r="E48" s="35" t="s">
        <v>23</v>
      </c>
      <c r="F48" s="36">
        <v>6720.43017578125</v>
      </c>
      <c r="G48" s="37">
        <v>164391.359375</v>
      </c>
    </row>
    <row r="49" spans="1:7" x14ac:dyDescent="0.25">
      <c r="A49" s="35" t="s">
        <v>131</v>
      </c>
      <c r="B49" s="35" t="s">
        <v>26</v>
      </c>
      <c r="C49" s="35" t="s">
        <v>1</v>
      </c>
      <c r="D49" s="35" t="s">
        <v>98</v>
      </c>
      <c r="E49" s="35" t="s">
        <v>132</v>
      </c>
      <c r="F49" s="36">
        <v>774.3499755859375</v>
      </c>
      <c r="G49" s="37">
        <v>812.8499755859375</v>
      </c>
    </row>
    <row r="50" spans="1:7" ht="15.75" thickBot="1" x14ac:dyDescent="0.3">
      <c r="A50" s="20" t="s">
        <v>131</v>
      </c>
      <c r="B50" s="22"/>
      <c r="C50" s="22"/>
      <c r="D50" s="22"/>
      <c r="E50" s="22"/>
      <c r="F50" s="22">
        <f>SUM(F46:F49)</f>
        <v>13769.820190429687</v>
      </c>
      <c r="G50" s="21">
        <f>SUM(G46:G49)</f>
        <v>202006.40905761719</v>
      </c>
    </row>
    <row r="51" spans="1:7" x14ac:dyDescent="0.25">
      <c r="A51" s="35" t="s">
        <v>144</v>
      </c>
      <c r="B51" s="35" t="s">
        <v>26</v>
      </c>
      <c r="C51" s="35" t="s">
        <v>1</v>
      </c>
      <c r="D51" s="35" t="s">
        <v>45</v>
      </c>
      <c r="E51" s="35" t="s">
        <v>94</v>
      </c>
      <c r="F51" s="36">
        <v>4722</v>
      </c>
      <c r="G51" s="37">
        <v>37688.30078125</v>
      </c>
    </row>
    <row r="52" spans="1:7" x14ac:dyDescent="0.25">
      <c r="A52" s="35" t="s">
        <v>144</v>
      </c>
      <c r="B52" s="35" t="s">
        <v>26</v>
      </c>
      <c r="C52" s="35" t="s">
        <v>1</v>
      </c>
      <c r="D52" s="35" t="s">
        <v>45</v>
      </c>
      <c r="E52" s="35" t="s">
        <v>126</v>
      </c>
      <c r="F52" s="36">
        <v>4753.2001953125</v>
      </c>
      <c r="G52" s="37">
        <v>36450.48046875</v>
      </c>
    </row>
    <row r="53" spans="1:7" x14ac:dyDescent="0.25">
      <c r="A53" s="35" t="s">
        <v>144</v>
      </c>
      <c r="B53" s="35" t="s">
        <v>26</v>
      </c>
      <c r="C53" s="35" t="s">
        <v>1</v>
      </c>
      <c r="D53" s="35" t="s">
        <v>45</v>
      </c>
      <c r="E53" s="35" t="s">
        <v>59</v>
      </c>
      <c r="F53" s="36">
        <v>4737.60009765625</v>
      </c>
      <c r="G53" s="37">
        <v>38505.51953125</v>
      </c>
    </row>
    <row r="54" spans="1:7" x14ac:dyDescent="0.25">
      <c r="A54" s="35" t="s">
        <v>144</v>
      </c>
      <c r="B54" s="35" t="s">
        <v>26</v>
      </c>
      <c r="C54" s="35" t="s">
        <v>1</v>
      </c>
      <c r="D54" s="35" t="s">
        <v>45</v>
      </c>
      <c r="E54" s="35" t="s">
        <v>44</v>
      </c>
      <c r="F54" s="36">
        <v>57103.60009765625</v>
      </c>
      <c r="G54" s="37">
        <v>94796.400390625</v>
      </c>
    </row>
    <row r="55" spans="1:7" x14ac:dyDescent="0.25">
      <c r="A55" s="35" t="s">
        <v>144</v>
      </c>
      <c r="B55" s="35" t="s">
        <v>26</v>
      </c>
      <c r="C55" s="35" t="s">
        <v>1</v>
      </c>
      <c r="D55" s="35" t="s">
        <v>96</v>
      </c>
      <c r="E55" s="35" t="s">
        <v>94</v>
      </c>
      <c r="F55" s="36">
        <v>1476.1800537109375</v>
      </c>
      <c r="G55" s="37">
        <v>1708.800048828125</v>
      </c>
    </row>
    <row r="56" spans="1:7" x14ac:dyDescent="0.25">
      <c r="A56" s="35" t="s">
        <v>144</v>
      </c>
      <c r="B56" s="35" t="s">
        <v>26</v>
      </c>
      <c r="C56" s="35" t="s">
        <v>1</v>
      </c>
      <c r="D56" s="35" t="s">
        <v>96</v>
      </c>
      <c r="E56" s="35" t="s">
        <v>147</v>
      </c>
      <c r="F56" s="36">
        <v>210.64999389648437</v>
      </c>
      <c r="G56" s="37">
        <v>6893.5498046875</v>
      </c>
    </row>
    <row r="57" spans="1:7" x14ac:dyDescent="0.25">
      <c r="A57" s="35" t="s">
        <v>144</v>
      </c>
      <c r="B57" s="35" t="s">
        <v>26</v>
      </c>
      <c r="C57" s="35" t="s">
        <v>1</v>
      </c>
      <c r="D57" s="35" t="s">
        <v>96</v>
      </c>
      <c r="E57" s="35" t="s">
        <v>97</v>
      </c>
      <c r="F57" s="36">
        <v>7174.89990234375</v>
      </c>
      <c r="G57" s="37">
        <v>6868.60009765625</v>
      </c>
    </row>
    <row r="58" spans="1:7" x14ac:dyDescent="0.25">
      <c r="A58" s="35" t="s">
        <v>144</v>
      </c>
      <c r="B58" s="35" t="s">
        <v>26</v>
      </c>
      <c r="C58" s="35" t="s">
        <v>1</v>
      </c>
      <c r="D58" s="35" t="s">
        <v>96</v>
      </c>
      <c r="E58" s="35" t="s">
        <v>41</v>
      </c>
      <c r="F58" s="36">
        <v>2646</v>
      </c>
      <c r="G58" s="37">
        <v>3549</v>
      </c>
    </row>
    <row r="59" spans="1:7" x14ac:dyDescent="0.25">
      <c r="A59" s="35" t="s">
        <v>144</v>
      </c>
      <c r="B59" s="35" t="s">
        <v>26</v>
      </c>
      <c r="C59" s="35" t="s">
        <v>1</v>
      </c>
      <c r="D59" s="35" t="s">
        <v>42</v>
      </c>
      <c r="E59" s="35" t="s">
        <v>23</v>
      </c>
      <c r="F59" s="36">
        <v>1107.469970703125</v>
      </c>
      <c r="G59" s="37">
        <v>2441.5400390625</v>
      </c>
    </row>
    <row r="60" spans="1:7" x14ac:dyDescent="0.25">
      <c r="A60" s="35" t="s">
        <v>144</v>
      </c>
      <c r="B60" s="35" t="s">
        <v>26</v>
      </c>
      <c r="C60" s="35" t="s">
        <v>1</v>
      </c>
      <c r="D60" s="35" t="s">
        <v>40</v>
      </c>
      <c r="E60" s="35" t="s">
        <v>23</v>
      </c>
      <c r="F60" s="36">
        <v>7728.85986328125</v>
      </c>
      <c r="G60" s="37">
        <v>190229.546875</v>
      </c>
    </row>
    <row r="61" spans="1:7" ht="15.75" thickBot="1" x14ac:dyDescent="0.3">
      <c r="A61" s="20" t="s">
        <v>144</v>
      </c>
      <c r="B61" s="22"/>
      <c r="C61" s="22"/>
      <c r="D61" s="22"/>
      <c r="E61" s="22"/>
      <c r="F61" s="22">
        <f>SUM(F51:F60)</f>
        <v>91660.460174560547</v>
      </c>
      <c r="G61" s="21">
        <f>SUM(G51:G60)</f>
        <v>419131.73803710938</v>
      </c>
    </row>
    <row r="62" spans="1:7" x14ac:dyDescent="0.25">
      <c r="A62" s="35" t="s">
        <v>145</v>
      </c>
      <c r="B62" s="35" t="s">
        <v>26</v>
      </c>
      <c r="C62" s="35" t="s">
        <v>1</v>
      </c>
      <c r="D62" s="35" t="s">
        <v>45</v>
      </c>
      <c r="E62" s="35" t="s">
        <v>46</v>
      </c>
      <c r="F62" s="36">
        <v>47432.62</v>
      </c>
      <c r="G62" s="37">
        <v>32188.67</v>
      </c>
    </row>
    <row r="63" spans="1:7" ht="15.75" thickBot="1" x14ac:dyDescent="0.3">
      <c r="A63" s="20" t="s">
        <v>145</v>
      </c>
      <c r="B63" s="22"/>
      <c r="C63" s="22"/>
      <c r="D63" s="22"/>
      <c r="E63" s="22"/>
      <c r="F63" s="22">
        <f>SUM(F62)</f>
        <v>47432.62</v>
      </c>
      <c r="G63" s="21">
        <f>SUM(G62)</f>
        <v>32188.67</v>
      </c>
    </row>
    <row r="64" spans="1:7" x14ac:dyDescent="0.25">
      <c r="A64" s="35" t="s">
        <v>142</v>
      </c>
      <c r="B64" s="35" t="s">
        <v>26</v>
      </c>
      <c r="C64" s="35" t="s">
        <v>1</v>
      </c>
      <c r="D64" s="35" t="s">
        <v>45</v>
      </c>
      <c r="E64" s="35" t="s">
        <v>23</v>
      </c>
      <c r="F64" s="36">
        <v>15567.23</v>
      </c>
      <c r="G64" s="37">
        <v>231667.3</v>
      </c>
    </row>
    <row r="65" spans="1:7" x14ac:dyDescent="0.25">
      <c r="A65" s="35" t="s">
        <v>142</v>
      </c>
      <c r="B65" s="35" t="s">
        <v>26</v>
      </c>
      <c r="C65" s="35" t="s">
        <v>1</v>
      </c>
      <c r="D65" s="35" t="s">
        <v>96</v>
      </c>
      <c r="E65" s="35" t="s">
        <v>94</v>
      </c>
      <c r="F65" s="36">
        <v>23174.61</v>
      </c>
      <c r="G65" s="37">
        <v>18704.72</v>
      </c>
    </row>
    <row r="66" spans="1:7" x14ac:dyDescent="0.25">
      <c r="A66" s="35" t="s">
        <v>142</v>
      </c>
      <c r="B66" s="35" t="s">
        <v>26</v>
      </c>
      <c r="C66" s="35" t="s">
        <v>1</v>
      </c>
      <c r="D66" s="35" t="s">
        <v>96</v>
      </c>
      <c r="E66" s="35" t="s">
        <v>147</v>
      </c>
      <c r="F66" s="36">
        <v>306.60000000000002</v>
      </c>
      <c r="G66" s="37">
        <v>387</v>
      </c>
    </row>
    <row r="67" spans="1:7" x14ac:dyDescent="0.25">
      <c r="A67" s="35" t="s">
        <v>142</v>
      </c>
      <c r="B67" s="35" t="s">
        <v>26</v>
      </c>
      <c r="C67" s="35" t="s">
        <v>1</v>
      </c>
      <c r="D67" s="35" t="s">
        <v>96</v>
      </c>
      <c r="E67" s="35" t="s">
        <v>97</v>
      </c>
      <c r="F67" s="36">
        <v>3480.05</v>
      </c>
      <c r="G67" s="37">
        <v>3968.2</v>
      </c>
    </row>
    <row r="68" spans="1:7" x14ac:dyDescent="0.25">
      <c r="A68" s="35" t="s">
        <v>142</v>
      </c>
      <c r="B68" s="35" t="s">
        <v>26</v>
      </c>
      <c r="C68" s="35" t="s">
        <v>1</v>
      </c>
      <c r="D68" s="35" t="s">
        <v>96</v>
      </c>
      <c r="E68" s="35" t="s">
        <v>41</v>
      </c>
      <c r="F68" s="36">
        <v>22659.42</v>
      </c>
      <c r="G68" s="37">
        <v>5106</v>
      </c>
    </row>
    <row r="69" spans="1:7" x14ac:dyDescent="0.25">
      <c r="A69" s="35" t="s">
        <v>142</v>
      </c>
      <c r="B69" s="35" t="s">
        <v>26</v>
      </c>
      <c r="C69" s="35" t="s">
        <v>1</v>
      </c>
      <c r="D69" s="35" t="s">
        <v>98</v>
      </c>
      <c r="E69" s="35" t="s">
        <v>23</v>
      </c>
      <c r="F69" s="36">
        <v>7802.17</v>
      </c>
      <c r="G69" s="37">
        <v>2653.36</v>
      </c>
    </row>
    <row r="70" spans="1:7" ht="15.75" thickBot="1" x14ac:dyDescent="0.3">
      <c r="A70" s="20" t="s">
        <v>142</v>
      </c>
      <c r="B70" s="22"/>
      <c r="C70" s="22"/>
      <c r="D70" s="22"/>
      <c r="E70" s="22"/>
      <c r="F70" s="22">
        <f>SUM(F64:F69)</f>
        <v>72990.080000000002</v>
      </c>
      <c r="G70" s="21">
        <f>SUM(G64:G69)</f>
        <v>262486.58</v>
      </c>
    </row>
    <row r="71" spans="1:7" x14ac:dyDescent="0.25">
      <c r="A71" s="35" t="s">
        <v>141</v>
      </c>
      <c r="B71" s="35" t="s">
        <v>26</v>
      </c>
      <c r="C71" s="35" t="s">
        <v>1</v>
      </c>
      <c r="D71" s="35" t="s">
        <v>45</v>
      </c>
      <c r="E71" s="35" t="s">
        <v>59</v>
      </c>
      <c r="F71" s="36">
        <v>8562</v>
      </c>
      <c r="G71" s="37">
        <v>68545.899999999994</v>
      </c>
    </row>
    <row r="72" spans="1:7" x14ac:dyDescent="0.25">
      <c r="A72" s="35" t="s">
        <v>141</v>
      </c>
      <c r="B72" s="35" t="s">
        <v>26</v>
      </c>
      <c r="C72" s="35" t="s">
        <v>1</v>
      </c>
      <c r="D72" s="35" t="s">
        <v>96</v>
      </c>
      <c r="E72" s="35" t="s">
        <v>94</v>
      </c>
      <c r="F72" s="36">
        <v>1501.14</v>
      </c>
      <c r="G72" s="37">
        <v>1708.8</v>
      </c>
    </row>
    <row r="73" spans="1:7" x14ac:dyDescent="0.25">
      <c r="A73" s="35" t="s">
        <v>141</v>
      </c>
      <c r="B73" s="35" t="s">
        <v>26</v>
      </c>
      <c r="C73" s="35" t="s">
        <v>1</v>
      </c>
      <c r="D73" s="35" t="s">
        <v>42</v>
      </c>
      <c r="E73" s="35" t="s">
        <v>23</v>
      </c>
      <c r="F73" s="36">
        <v>8240</v>
      </c>
      <c r="G73" s="37">
        <v>3473</v>
      </c>
    </row>
    <row r="74" spans="1:7" x14ac:dyDescent="0.25">
      <c r="A74" s="35" t="s">
        <v>141</v>
      </c>
      <c r="B74" s="35" t="s">
        <v>26</v>
      </c>
      <c r="C74" s="35" t="s">
        <v>1</v>
      </c>
      <c r="D74" s="35" t="s">
        <v>40</v>
      </c>
      <c r="E74" s="35" t="s">
        <v>23</v>
      </c>
      <c r="F74" s="36">
        <v>10220.17</v>
      </c>
      <c r="G74" s="37">
        <v>236990.52</v>
      </c>
    </row>
    <row r="75" spans="1:7" ht="30" x14ac:dyDescent="0.25">
      <c r="A75" s="35" t="s">
        <v>141</v>
      </c>
      <c r="B75" s="35" t="s">
        <v>26</v>
      </c>
      <c r="C75" s="35" t="s">
        <v>1</v>
      </c>
      <c r="D75" s="35" t="s">
        <v>148</v>
      </c>
      <c r="E75" s="35" t="s">
        <v>23</v>
      </c>
      <c r="F75" s="36">
        <v>16480</v>
      </c>
      <c r="G75" s="37">
        <v>6946.88</v>
      </c>
    </row>
    <row r="76" spans="1:7" ht="15.75" thickBot="1" x14ac:dyDescent="0.3">
      <c r="A76" s="20" t="s">
        <v>143</v>
      </c>
      <c r="B76" s="22"/>
      <c r="C76" s="22"/>
      <c r="D76" s="22"/>
      <c r="E76" s="22"/>
      <c r="F76" s="22">
        <f>SUM(F71:F75)</f>
        <v>45003.31</v>
      </c>
      <c r="G76" s="21">
        <f>SUM(G71:G75)</f>
        <v>317665.09999999998</v>
      </c>
    </row>
    <row r="77" spans="1:7" x14ac:dyDescent="0.25">
      <c r="A77" s="35" t="s">
        <v>146</v>
      </c>
      <c r="B77" s="35" t="s">
        <v>26</v>
      </c>
      <c r="C77" s="35" t="s">
        <v>1</v>
      </c>
      <c r="D77" s="35" t="s">
        <v>45</v>
      </c>
      <c r="E77" s="35" t="s">
        <v>94</v>
      </c>
      <c r="F77" s="36">
        <v>4712.14990234375</v>
      </c>
      <c r="G77" s="37">
        <v>37688.30078125</v>
      </c>
    </row>
    <row r="78" spans="1:7" x14ac:dyDescent="0.25">
      <c r="A78" s="35" t="s">
        <v>146</v>
      </c>
      <c r="B78" s="35" t="s">
        <v>26</v>
      </c>
      <c r="C78" s="35" t="s">
        <v>1</v>
      </c>
      <c r="D78" s="35" t="s">
        <v>45</v>
      </c>
      <c r="E78" s="35" t="s">
        <v>46</v>
      </c>
      <c r="F78" s="36">
        <v>9517.7080078125</v>
      </c>
      <c r="G78" s="37">
        <v>64170.19921875</v>
      </c>
    </row>
    <row r="79" spans="1:7" x14ac:dyDescent="0.25">
      <c r="A79" s="35" t="s">
        <v>146</v>
      </c>
      <c r="B79" s="35" t="s">
        <v>26</v>
      </c>
      <c r="C79" s="35" t="s">
        <v>1</v>
      </c>
      <c r="D79" s="35" t="s">
        <v>45</v>
      </c>
      <c r="E79" s="35" t="s">
        <v>23</v>
      </c>
      <c r="F79" s="36">
        <v>2643.06005859375</v>
      </c>
      <c r="G79" s="37">
        <v>60181.80078125</v>
      </c>
    </row>
    <row r="80" spans="1:7" x14ac:dyDescent="0.25">
      <c r="A80" s="35" t="s">
        <v>146</v>
      </c>
      <c r="B80" s="35" t="s">
        <v>26</v>
      </c>
      <c r="C80" s="35" t="s">
        <v>1</v>
      </c>
      <c r="D80" s="35" t="s">
        <v>45</v>
      </c>
      <c r="E80" s="35" t="s">
        <v>44</v>
      </c>
      <c r="F80" s="36">
        <v>9277.97998046875</v>
      </c>
      <c r="G80" s="37">
        <v>66500.1484375</v>
      </c>
    </row>
    <row r="81" spans="1:7" x14ac:dyDescent="0.25">
      <c r="A81" s="35" t="s">
        <v>146</v>
      </c>
      <c r="B81" s="35" t="s">
        <v>26</v>
      </c>
      <c r="C81" s="35" t="s">
        <v>1</v>
      </c>
      <c r="D81" s="35" t="s">
        <v>96</v>
      </c>
      <c r="E81" s="35" t="s">
        <v>94</v>
      </c>
      <c r="F81" s="36">
        <v>1038.5699462890625</v>
      </c>
      <c r="G81" s="37">
        <v>1178.4000244140625</v>
      </c>
    </row>
    <row r="82" spans="1:7" x14ac:dyDescent="0.25">
      <c r="A82" s="35" t="s">
        <v>146</v>
      </c>
      <c r="B82" s="35" t="s">
        <v>26</v>
      </c>
      <c r="C82" s="35" t="s">
        <v>1</v>
      </c>
      <c r="D82" s="35" t="s">
        <v>96</v>
      </c>
      <c r="E82" s="35" t="s">
        <v>97</v>
      </c>
      <c r="F82" s="36">
        <v>2283.050048828125</v>
      </c>
      <c r="G82" s="37">
        <v>2680.60009765625</v>
      </c>
    </row>
    <row r="83" spans="1:7" ht="30" x14ac:dyDescent="0.25">
      <c r="A83" s="35" t="s">
        <v>146</v>
      </c>
      <c r="B83" s="35" t="s">
        <v>26</v>
      </c>
      <c r="C83" s="35" t="s">
        <v>1</v>
      </c>
      <c r="D83" s="35" t="s">
        <v>148</v>
      </c>
      <c r="E83" s="35" t="s">
        <v>23</v>
      </c>
      <c r="F83" s="36">
        <v>2810.909912109375</v>
      </c>
      <c r="G83" s="37">
        <v>3266.679931640625</v>
      </c>
    </row>
    <row r="84" spans="1:7" ht="30" x14ac:dyDescent="0.25">
      <c r="A84" s="35" t="s">
        <v>146</v>
      </c>
      <c r="B84" s="35" t="s">
        <v>26</v>
      </c>
      <c r="C84" s="35" t="s">
        <v>1</v>
      </c>
      <c r="D84" s="35" t="s">
        <v>171</v>
      </c>
      <c r="E84" s="35" t="s">
        <v>23</v>
      </c>
      <c r="F84" s="36">
        <v>3874.5</v>
      </c>
      <c r="G84" s="37">
        <v>2359.219970703125</v>
      </c>
    </row>
    <row r="85" spans="1:7" x14ac:dyDescent="0.25">
      <c r="A85" s="35" t="s">
        <v>146</v>
      </c>
      <c r="B85" s="35" t="s">
        <v>26</v>
      </c>
      <c r="C85" s="35" t="s">
        <v>1</v>
      </c>
      <c r="D85" s="35" t="s">
        <v>98</v>
      </c>
      <c r="E85" s="35" t="s">
        <v>132</v>
      </c>
      <c r="F85" s="36">
        <v>3009.610107421875</v>
      </c>
      <c r="G85" s="37">
        <v>4096.35009765625</v>
      </c>
    </row>
    <row r="86" spans="1:7" ht="15.75" thickBot="1" x14ac:dyDescent="0.3">
      <c r="A86" s="20" t="s">
        <v>146</v>
      </c>
      <c r="B86" s="22"/>
      <c r="C86" s="22"/>
      <c r="D86" s="22"/>
      <c r="E86" s="22"/>
      <c r="F86" s="22">
        <f>SUM(F77:F85)</f>
        <v>39167.537963867188</v>
      </c>
      <c r="G86" s="21">
        <f>SUM(G77:G85)</f>
        <v>242121.69934082031</v>
      </c>
    </row>
    <row r="87" spans="1:7" ht="16.5" thickBot="1" x14ac:dyDescent="0.3">
      <c r="A87" s="18" t="s">
        <v>0</v>
      </c>
      <c r="B87" s="18"/>
      <c r="C87" s="18"/>
      <c r="D87" s="18"/>
      <c r="E87" s="18"/>
      <c r="F87" s="18">
        <f>SUM(F86,F76,F70,F63,F61,F50,F45,F40,F29,F22,F17)</f>
        <v>563256.72812232969</v>
      </c>
      <c r="G87" s="31">
        <f>SUM(G86,G76,G70,G63,G61,G50,G45,G40,G29,G22,G17)</f>
        <v>2981365.6085968018</v>
      </c>
    </row>
  </sheetData>
  <sortState ref="A12:H70">
    <sortCondition ref="D12:D70"/>
    <sortCondition ref="E12:E70"/>
  </sortState>
  <mergeCells count="5">
    <mergeCell ref="A6:G6"/>
    <mergeCell ref="A7:G7"/>
    <mergeCell ref="A8:G8"/>
    <mergeCell ref="A9:G9"/>
    <mergeCell ref="A10:G10"/>
  </mergeCells>
  <printOptions horizontalCentered="1"/>
  <pageMargins left="0.47244094488188981" right="0.43307086614173229" top="0.59055118110236227" bottom="0.59055118110236227" header="0.31496062992125984" footer="0.31496062992125984"/>
  <pageSetup scale="98" orientation="portrait" r:id="rId1"/>
  <headerFooter>
    <oddFooter>&amp;CE-Página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9" workbookViewId="0">
      <selection activeCell="D18" sqref="D18"/>
    </sheetView>
  </sheetViews>
  <sheetFormatPr baseColWidth="10" defaultColWidth="28.28515625" defaultRowHeight="15" x14ac:dyDescent="0.25"/>
  <cols>
    <col min="1" max="1" width="11.85546875" bestFit="1" customWidth="1"/>
    <col min="2" max="2" width="8.140625" bestFit="1" customWidth="1"/>
    <col min="3" max="3" width="12" bestFit="1" customWidth="1"/>
    <col min="4" max="4" width="18.7109375" bestFit="1" customWidth="1"/>
    <col min="5" max="5" width="18.7109375" style="6" bestFit="1" customWidth="1"/>
    <col min="6" max="6" width="10" style="6" bestFit="1" customWidth="1"/>
    <col min="7" max="7" width="12.7109375" bestFit="1" customWidth="1"/>
  </cols>
  <sheetData>
    <row r="1" spans="1:7" x14ac:dyDescent="0.25">
      <c r="A1" s="11"/>
    </row>
    <row r="6" spans="1:7" x14ac:dyDescent="0.25">
      <c r="A6" s="52" t="s">
        <v>14</v>
      </c>
      <c r="B6" s="52"/>
      <c r="C6" s="52"/>
      <c r="D6" s="52"/>
      <c r="E6" s="52"/>
      <c r="F6" s="52"/>
      <c r="G6" s="52"/>
    </row>
    <row r="7" spans="1:7" ht="23.25" x14ac:dyDescent="0.35">
      <c r="A7" s="53" t="s">
        <v>15</v>
      </c>
      <c r="B7" s="53"/>
      <c r="C7" s="53"/>
      <c r="D7" s="53"/>
      <c r="E7" s="53"/>
      <c r="F7" s="53"/>
      <c r="G7" s="53"/>
    </row>
    <row r="8" spans="1:7" ht="22.5" x14ac:dyDescent="0.35">
      <c r="A8" s="54" t="s">
        <v>16</v>
      </c>
      <c r="B8" s="54"/>
      <c r="C8" s="54"/>
      <c r="D8" s="54"/>
      <c r="E8" s="54"/>
      <c r="F8" s="54"/>
      <c r="G8" s="54"/>
    </row>
    <row r="9" spans="1:7" ht="20.25" thickBot="1" x14ac:dyDescent="0.4">
      <c r="A9" s="59" t="str">
        <f>Consolidado!A9</f>
        <v>“Año del Desarrollo Agroforestal”</v>
      </c>
      <c r="B9" s="59"/>
      <c r="C9" s="59"/>
      <c r="D9" s="59"/>
      <c r="E9" s="59"/>
      <c r="F9" s="59"/>
      <c r="G9" s="59"/>
    </row>
    <row r="10" spans="1:7" ht="15.75" thickBot="1" x14ac:dyDescent="0.3">
      <c r="A10" s="56" t="s">
        <v>85</v>
      </c>
      <c r="B10" s="57"/>
      <c r="C10" s="57"/>
      <c r="D10" s="57"/>
      <c r="E10" s="57"/>
      <c r="F10" s="57"/>
      <c r="G10" s="60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13</v>
      </c>
      <c r="E11" s="3" t="s">
        <v>19</v>
      </c>
      <c r="F11" s="5" t="s">
        <v>7</v>
      </c>
      <c r="G11" s="4" t="s">
        <v>8</v>
      </c>
    </row>
    <row r="12" spans="1:7" x14ac:dyDescent="0.25">
      <c r="A12" s="35" t="s">
        <v>122</v>
      </c>
      <c r="B12" s="35" t="s">
        <v>109</v>
      </c>
      <c r="C12" s="35" t="s">
        <v>78</v>
      </c>
      <c r="D12" s="35" t="s">
        <v>149</v>
      </c>
      <c r="E12" s="35" t="s">
        <v>27</v>
      </c>
      <c r="F12" s="36">
        <v>5.44</v>
      </c>
      <c r="G12" s="37">
        <v>30.72</v>
      </c>
    </row>
    <row r="13" spans="1:7" x14ac:dyDescent="0.25">
      <c r="A13" s="35" t="s">
        <v>122</v>
      </c>
      <c r="B13" s="35" t="s">
        <v>109</v>
      </c>
      <c r="C13" s="35" t="s">
        <v>78</v>
      </c>
      <c r="D13" s="35" t="s">
        <v>150</v>
      </c>
      <c r="E13" s="35" t="s">
        <v>27</v>
      </c>
      <c r="F13" s="36">
        <v>2.72</v>
      </c>
      <c r="G13" s="37">
        <v>17.16</v>
      </c>
    </row>
    <row r="14" spans="1:7" ht="15.75" thickBot="1" x14ac:dyDescent="0.3">
      <c r="A14" s="20" t="s">
        <v>122</v>
      </c>
      <c r="B14" s="22"/>
      <c r="C14" s="22"/>
      <c r="D14" s="22"/>
      <c r="E14" s="22"/>
      <c r="F14" s="22">
        <f>SUM(F12:F13)</f>
        <v>8.16</v>
      </c>
      <c r="G14" s="21">
        <f>SUM(G12:G13)</f>
        <v>47.879999999999995</v>
      </c>
    </row>
    <row r="15" spans="1:7" x14ac:dyDescent="0.25">
      <c r="A15" s="35" t="s">
        <v>127</v>
      </c>
      <c r="B15" s="35" t="s">
        <v>109</v>
      </c>
      <c r="C15" s="35" t="s">
        <v>78</v>
      </c>
      <c r="D15" s="35" t="s">
        <v>149</v>
      </c>
      <c r="E15" s="35" t="s">
        <v>27</v>
      </c>
      <c r="F15" s="36">
        <v>8.16</v>
      </c>
      <c r="G15" s="37">
        <v>47.8</v>
      </c>
    </row>
    <row r="16" spans="1:7" ht="15.75" thickBot="1" x14ac:dyDescent="0.3">
      <c r="A16" s="20" t="s">
        <v>127</v>
      </c>
      <c r="B16" s="22"/>
      <c r="C16" s="22"/>
      <c r="D16" s="22"/>
      <c r="E16" s="22"/>
      <c r="F16" s="22">
        <f>SUM(F15)</f>
        <v>8.16</v>
      </c>
      <c r="G16" s="21">
        <f>SUM(G15)</f>
        <v>47.8</v>
      </c>
    </row>
    <row r="17" spans="1:7" x14ac:dyDescent="0.25">
      <c r="A17" s="35" t="s">
        <v>131</v>
      </c>
      <c r="B17" s="35" t="s">
        <v>109</v>
      </c>
      <c r="C17" s="35" t="s">
        <v>78</v>
      </c>
      <c r="D17" s="35" t="s">
        <v>61</v>
      </c>
      <c r="E17" s="35" t="s">
        <v>23</v>
      </c>
      <c r="F17" s="36">
        <v>4813.71</v>
      </c>
      <c r="G17" s="37">
        <v>5838.74</v>
      </c>
    </row>
    <row r="18" spans="1:7" ht="15.75" thickBot="1" x14ac:dyDescent="0.3">
      <c r="A18" s="20" t="s">
        <v>131</v>
      </c>
      <c r="B18" s="22"/>
      <c r="C18" s="22"/>
      <c r="D18" s="22"/>
      <c r="E18" s="22"/>
      <c r="F18" s="22">
        <f>SUM(F17)</f>
        <v>4813.71</v>
      </c>
      <c r="G18" s="21">
        <f>SUM(G17)</f>
        <v>5838.74</v>
      </c>
    </row>
    <row r="19" spans="1:7" x14ac:dyDescent="0.25">
      <c r="A19" s="35" t="s">
        <v>144</v>
      </c>
      <c r="B19" s="35" t="s">
        <v>109</v>
      </c>
      <c r="C19" s="35" t="s">
        <v>78</v>
      </c>
      <c r="D19" s="35" t="s">
        <v>149</v>
      </c>
      <c r="E19" s="35" t="s">
        <v>59</v>
      </c>
      <c r="F19" s="36">
        <v>181.44000244140625</v>
      </c>
      <c r="G19" s="37">
        <v>1000</v>
      </c>
    </row>
    <row r="20" spans="1:7" x14ac:dyDescent="0.25">
      <c r="A20" s="35" t="s">
        <v>168</v>
      </c>
      <c r="B20" s="35" t="s">
        <v>109</v>
      </c>
      <c r="C20" s="35" t="s">
        <v>78</v>
      </c>
      <c r="D20" s="35" t="s">
        <v>61</v>
      </c>
      <c r="E20" s="35" t="s">
        <v>23</v>
      </c>
      <c r="F20" s="36">
        <v>970.719970703125</v>
      </c>
      <c r="G20" s="37">
        <v>4966.02978515625</v>
      </c>
    </row>
    <row r="21" spans="1:7" ht="15.75" thickBot="1" x14ac:dyDescent="0.3">
      <c r="A21" s="20" t="s">
        <v>144</v>
      </c>
      <c r="B21" s="22"/>
      <c r="C21" s="22"/>
      <c r="D21" s="22"/>
      <c r="E21" s="22"/>
      <c r="F21" s="22">
        <f>SUM(F19:F20)</f>
        <v>1152.1599731445312</v>
      </c>
      <c r="G21" s="21">
        <f>SUM(G19:G20)</f>
        <v>5966.02978515625</v>
      </c>
    </row>
    <row r="22" spans="1:7" x14ac:dyDescent="0.25">
      <c r="A22" s="35" t="s">
        <v>145</v>
      </c>
      <c r="B22" s="35" t="s">
        <v>109</v>
      </c>
      <c r="C22" s="35" t="s">
        <v>78</v>
      </c>
      <c r="D22" s="35" t="s">
        <v>61</v>
      </c>
      <c r="E22" s="35" t="s">
        <v>23</v>
      </c>
      <c r="F22" s="36">
        <v>151.05000000000001</v>
      </c>
      <c r="G22" s="37">
        <v>440</v>
      </c>
    </row>
    <row r="23" spans="1:7" ht="15.75" thickBot="1" x14ac:dyDescent="0.3">
      <c r="A23" s="20" t="s">
        <v>145</v>
      </c>
      <c r="B23" s="22"/>
      <c r="C23" s="22"/>
      <c r="D23" s="22"/>
      <c r="E23" s="22"/>
      <c r="F23" s="22">
        <f>SUM(F22)</f>
        <v>151.05000000000001</v>
      </c>
      <c r="G23" s="21">
        <f>SUM(G22)</f>
        <v>440</v>
      </c>
    </row>
    <row r="24" spans="1:7" x14ac:dyDescent="0.25">
      <c r="A24" s="35" t="s">
        <v>146</v>
      </c>
      <c r="B24" s="35" t="s">
        <v>109</v>
      </c>
      <c r="C24" s="35" t="s">
        <v>78</v>
      </c>
      <c r="D24" s="35" t="s">
        <v>149</v>
      </c>
      <c r="E24" s="35" t="s">
        <v>59</v>
      </c>
      <c r="F24" s="36">
        <v>136.08000183105469</v>
      </c>
      <c r="G24" s="37">
        <v>25500.08984375</v>
      </c>
    </row>
    <row r="25" spans="1:7" ht="15.75" thickBot="1" x14ac:dyDescent="0.3">
      <c r="A25" s="20" t="s">
        <v>146</v>
      </c>
      <c r="B25" s="22"/>
      <c r="C25" s="22"/>
      <c r="D25" s="22"/>
      <c r="E25" s="22"/>
      <c r="F25" s="22">
        <f>SUM(F24)</f>
        <v>136.08000183105469</v>
      </c>
      <c r="G25" s="21">
        <f>SUM(G24)</f>
        <v>25500.08984375</v>
      </c>
    </row>
    <row r="26" spans="1:7" ht="16.5" thickBot="1" x14ac:dyDescent="0.3">
      <c r="A26" s="18" t="s">
        <v>0</v>
      </c>
      <c r="B26" s="18"/>
      <c r="C26" s="18"/>
      <c r="D26" s="18"/>
      <c r="E26" s="18"/>
      <c r="F26" s="49">
        <f>SUM(F25,F23,F21,F18,F16,F14)</f>
        <v>6269.3199749755859</v>
      </c>
      <c r="G26" s="48">
        <f>SUM(G25,G23,G21,G18,G16,G14)</f>
        <v>37840.539628906248</v>
      </c>
    </row>
  </sheetData>
  <sortState ref="A12:H21">
    <sortCondition ref="A12:A21"/>
    <sortCondition ref="D12:D21"/>
  </sortState>
  <mergeCells count="5">
    <mergeCell ref="A10:G10"/>
    <mergeCell ref="A9:G9"/>
    <mergeCell ref="A8:G8"/>
    <mergeCell ref="A7:G7"/>
    <mergeCell ref="A6:G6"/>
  </mergeCells>
  <printOptions horizontalCentered="1"/>
  <pageMargins left="0.51181102362204722" right="0.47244094488188981" top="0.74803149606299213" bottom="0.74803149606299213" header="0.31496062992125984" footer="0.31496062992125984"/>
  <pageSetup orientation="portrait" r:id="rId1"/>
  <headerFooter>
    <oddHeader>Página &amp;P</oddHeader>
    <oddFooter>&amp;CE-Página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topLeftCell="A105" workbookViewId="0">
      <selection activeCell="A128" sqref="A128"/>
    </sheetView>
  </sheetViews>
  <sheetFormatPr baseColWidth="10" defaultColWidth="49.42578125" defaultRowHeight="15" x14ac:dyDescent="0.25"/>
  <cols>
    <col min="1" max="1" width="11.42578125" bestFit="1" customWidth="1"/>
    <col min="2" max="2" width="7.85546875" bestFit="1" customWidth="1"/>
    <col min="3" max="3" width="12" bestFit="1" customWidth="1"/>
    <col min="4" max="4" width="25.7109375" bestFit="1" customWidth="1"/>
    <col min="5" max="5" width="18.7109375" bestFit="1" customWidth="1"/>
    <col min="6" max="6" width="14.42578125" style="6" bestFit="1" customWidth="1"/>
    <col min="7" max="7" width="15.5703125" style="1" bestFit="1" customWidth="1"/>
  </cols>
  <sheetData>
    <row r="1" spans="1:7" x14ac:dyDescent="0.25">
      <c r="A1" s="11"/>
    </row>
    <row r="6" spans="1:7" x14ac:dyDescent="0.25">
      <c r="A6" s="52" t="s">
        <v>14</v>
      </c>
      <c r="B6" s="52"/>
      <c r="C6" s="52"/>
      <c r="D6" s="52"/>
      <c r="E6" s="52"/>
      <c r="F6" s="52"/>
      <c r="G6" s="52"/>
    </row>
    <row r="7" spans="1:7" ht="23.25" x14ac:dyDescent="0.35">
      <c r="A7" s="53" t="s">
        <v>15</v>
      </c>
      <c r="B7" s="53"/>
      <c r="C7" s="53"/>
      <c r="D7" s="53"/>
      <c r="E7" s="53"/>
      <c r="F7" s="53"/>
      <c r="G7" s="53"/>
    </row>
    <row r="8" spans="1:7" ht="22.5" x14ac:dyDescent="0.35">
      <c r="A8" s="54" t="s">
        <v>16</v>
      </c>
      <c r="B8" s="54"/>
      <c r="C8" s="54"/>
      <c r="D8" s="54"/>
      <c r="E8" s="54"/>
      <c r="F8" s="54"/>
      <c r="G8" s="54"/>
    </row>
    <row r="9" spans="1:7" ht="20.25" thickBot="1" x14ac:dyDescent="0.4">
      <c r="A9" s="59" t="str">
        <f>Consolidado!A9</f>
        <v>“Año del Desarrollo Agroforestal”</v>
      </c>
      <c r="B9" s="59"/>
      <c r="C9" s="59"/>
      <c r="D9" s="59"/>
      <c r="E9" s="59"/>
      <c r="F9" s="59"/>
      <c r="G9" s="59"/>
    </row>
    <row r="10" spans="1:7" ht="15.75" thickBot="1" x14ac:dyDescent="0.3">
      <c r="A10" s="56" t="s">
        <v>86</v>
      </c>
      <c r="B10" s="57"/>
      <c r="C10" s="57"/>
      <c r="D10" s="57"/>
      <c r="E10" s="57"/>
      <c r="F10" s="57"/>
      <c r="G10" s="60"/>
    </row>
    <row r="11" spans="1:7" ht="15.75" thickBot="1" x14ac:dyDescent="0.3">
      <c r="A11" s="2" t="s">
        <v>4</v>
      </c>
      <c r="B11" s="38" t="s">
        <v>5</v>
      </c>
      <c r="C11" s="38" t="s">
        <v>6</v>
      </c>
      <c r="D11" s="38" t="s">
        <v>20</v>
      </c>
      <c r="E11" s="38" t="s">
        <v>19</v>
      </c>
      <c r="F11" s="39" t="s">
        <v>7</v>
      </c>
      <c r="G11" s="40" t="s">
        <v>8</v>
      </c>
    </row>
    <row r="12" spans="1:7" x14ac:dyDescent="0.25">
      <c r="A12" s="35" t="s">
        <v>39</v>
      </c>
      <c r="B12" s="35" t="s">
        <v>26</v>
      </c>
      <c r="C12" s="35" t="s">
        <v>49</v>
      </c>
      <c r="D12" s="35" t="s">
        <v>53</v>
      </c>
      <c r="E12" s="35" t="s">
        <v>56</v>
      </c>
      <c r="F12" s="36">
        <v>17.690000295639038</v>
      </c>
      <c r="G12" s="37">
        <v>88</v>
      </c>
    </row>
    <row r="13" spans="1:7" x14ac:dyDescent="0.25">
      <c r="A13" s="35" t="s">
        <v>39</v>
      </c>
      <c r="B13" s="35" t="s">
        <v>26</v>
      </c>
      <c r="C13" s="35" t="s">
        <v>49</v>
      </c>
      <c r="D13" s="35" t="s">
        <v>53</v>
      </c>
      <c r="E13" s="35" t="s">
        <v>55</v>
      </c>
      <c r="F13" s="36">
        <v>17.600000381469727</v>
      </c>
      <c r="G13" s="37">
        <v>45</v>
      </c>
    </row>
    <row r="14" spans="1:7" x14ac:dyDescent="0.25">
      <c r="A14" s="35" t="s">
        <v>39</v>
      </c>
      <c r="B14" s="35" t="s">
        <v>26</v>
      </c>
      <c r="C14" s="35" t="s">
        <v>49</v>
      </c>
      <c r="D14" s="35" t="s">
        <v>53</v>
      </c>
      <c r="E14" s="35" t="s">
        <v>54</v>
      </c>
      <c r="F14" s="36">
        <v>44360</v>
      </c>
      <c r="G14" s="37">
        <v>17744</v>
      </c>
    </row>
    <row r="15" spans="1:7" x14ac:dyDescent="0.25">
      <c r="A15" s="35" t="s">
        <v>39</v>
      </c>
      <c r="B15" s="35" t="s">
        <v>26</v>
      </c>
      <c r="C15" s="35" t="s">
        <v>49</v>
      </c>
      <c r="D15" s="35" t="s">
        <v>53</v>
      </c>
      <c r="E15" s="35" t="s">
        <v>30</v>
      </c>
      <c r="F15" s="36">
        <v>4613.8498628139496</v>
      </c>
      <c r="G15" s="37">
        <v>96743.453125</v>
      </c>
    </row>
    <row r="16" spans="1:7" x14ac:dyDescent="0.25">
      <c r="A16" s="35" t="s">
        <v>39</v>
      </c>
      <c r="B16" s="35" t="s">
        <v>26</v>
      </c>
      <c r="C16" s="35" t="s">
        <v>49</v>
      </c>
      <c r="D16" s="35" t="s">
        <v>48</v>
      </c>
      <c r="E16" s="35" t="s">
        <v>52</v>
      </c>
      <c r="F16" s="36">
        <v>50000</v>
      </c>
      <c r="G16" s="37">
        <v>1550</v>
      </c>
    </row>
    <row r="17" spans="1:7" x14ac:dyDescent="0.25">
      <c r="A17" s="35" t="s">
        <v>39</v>
      </c>
      <c r="B17" s="35" t="s">
        <v>26</v>
      </c>
      <c r="C17" s="35" t="s">
        <v>49</v>
      </c>
      <c r="D17" s="35" t="s">
        <v>48</v>
      </c>
      <c r="E17" s="35" t="s">
        <v>51</v>
      </c>
      <c r="F17" s="36">
        <v>242900</v>
      </c>
      <c r="G17" s="37">
        <v>19909.89990234375</v>
      </c>
    </row>
    <row r="18" spans="1:7" x14ac:dyDescent="0.25">
      <c r="A18" s="35" t="s">
        <v>39</v>
      </c>
      <c r="B18" s="35" t="s">
        <v>26</v>
      </c>
      <c r="C18" s="35" t="s">
        <v>49</v>
      </c>
      <c r="D18" s="35" t="s">
        <v>48</v>
      </c>
      <c r="E18" s="35" t="s">
        <v>50</v>
      </c>
      <c r="F18" s="36">
        <v>161401.419921875</v>
      </c>
      <c r="G18" s="37">
        <v>122300</v>
      </c>
    </row>
    <row r="19" spans="1:7" ht="15.75" thickBot="1" x14ac:dyDescent="0.3">
      <c r="A19" s="35" t="s">
        <v>39</v>
      </c>
      <c r="B19" s="35" t="s">
        <v>26</v>
      </c>
      <c r="C19" s="35" t="s">
        <v>49</v>
      </c>
      <c r="D19" s="35" t="s">
        <v>48</v>
      </c>
      <c r="E19" s="35" t="s">
        <v>47</v>
      </c>
      <c r="F19" s="36">
        <v>24000</v>
      </c>
      <c r="G19" s="37">
        <v>18000</v>
      </c>
    </row>
    <row r="20" spans="1:7" ht="15.75" thickBot="1" x14ac:dyDescent="0.3">
      <c r="A20" s="23" t="s">
        <v>39</v>
      </c>
      <c r="B20" s="25"/>
      <c r="C20" s="25"/>
      <c r="D20" s="25"/>
      <c r="E20" s="25"/>
      <c r="F20" s="25">
        <f>SUM(F12:F19)</f>
        <v>527310.55978536606</v>
      </c>
      <c r="G20" s="24">
        <f>SUM(G12:G19)</f>
        <v>276380.35302734375</v>
      </c>
    </row>
    <row r="21" spans="1:7" x14ac:dyDescent="0.25">
      <c r="A21" s="35" t="s">
        <v>77</v>
      </c>
      <c r="B21" s="35" t="s">
        <v>26</v>
      </c>
      <c r="C21" s="35" t="s">
        <v>49</v>
      </c>
      <c r="D21" s="35" t="s">
        <v>53</v>
      </c>
      <c r="E21" s="35" t="s">
        <v>56</v>
      </c>
      <c r="F21" s="36">
        <v>11.800000190734863</v>
      </c>
      <c r="G21" s="37">
        <v>20</v>
      </c>
    </row>
    <row r="22" spans="1:7" x14ac:dyDescent="0.25">
      <c r="A22" s="35" t="s">
        <v>77</v>
      </c>
      <c r="B22" s="35" t="s">
        <v>26</v>
      </c>
      <c r="C22" s="35" t="s">
        <v>49</v>
      </c>
      <c r="D22" s="35" t="s">
        <v>53</v>
      </c>
      <c r="E22" s="35" t="s">
        <v>55</v>
      </c>
      <c r="F22" s="36">
        <v>7.4800000190734863</v>
      </c>
      <c r="G22" s="37">
        <v>121.5</v>
      </c>
    </row>
    <row r="23" spans="1:7" x14ac:dyDescent="0.25">
      <c r="A23" s="35" t="s">
        <v>77</v>
      </c>
      <c r="B23" s="35" t="s">
        <v>26</v>
      </c>
      <c r="C23" s="35" t="s">
        <v>49</v>
      </c>
      <c r="D23" s="35" t="s">
        <v>53</v>
      </c>
      <c r="E23" s="35" t="s">
        <v>54</v>
      </c>
      <c r="F23" s="36">
        <v>74040.157819747925</v>
      </c>
      <c r="G23" s="37">
        <v>56292.0986328125</v>
      </c>
    </row>
    <row r="24" spans="1:7" x14ac:dyDescent="0.25">
      <c r="A24" s="35" t="s">
        <v>77</v>
      </c>
      <c r="B24" s="35" t="s">
        <v>26</v>
      </c>
      <c r="C24" s="35" t="s">
        <v>49</v>
      </c>
      <c r="D24" s="35" t="s">
        <v>53</v>
      </c>
      <c r="E24" s="35" t="s">
        <v>80</v>
      </c>
      <c r="F24" s="36">
        <v>322.04998779296875</v>
      </c>
      <c r="G24" s="37">
        <v>6765.93017578125</v>
      </c>
    </row>
    <row r="25" spans="1:7" x14ac:dyDescent="0.25">
      <c r="A25" s="35" t="s">
        <v>77</v>
      </c>
      <c r="B25" s="35" t="s">
        <v>26</v>
      </c>
      <c r="C25" s="35" t="s">
        <v>49</v>
      </c>
      <c r="D25" s="35" t="s">
        <v>53</v>
      </c>
      <c r="E25" s="35" t="s">
        <v>30</v>
      </c>
      <c r="F25" s="36">
        <v>84.320000171661377</v>
      </c>
      <c r="G25" s="37">
        <v>126.89000034332275</v>
      </c>
    </row>
    <row r="26" spans="1:7" x14ac:dyDescent="0.25">
      <c r="A26" s="35" t="s">
        <v>77</v>
      </c>
      <c r="B26" s="35" t="s">
        <v>26</v>
      </c>
      <c r="C26" s="35" t="s">
        <v>49</v>
      </c>
      <c r="D26" s="35" t="s">
        <v>53</v>
      </c>
      <c r="E26" s="35" t="s">
        <v>51</v>
      </c>
      <c r="F26" s="36">
        <v>29299.1103515625</v>
      </c>
      <c r="G26" s="37">
        <v>304071.8671875</v>
      </c>
    </row>
    <row r="27" spans="1:7" x14ac:dyDescent="0.25">
      <c r="A27" s="35" t="s">
        <v>77</v>
      </c>
      <c r="B27" s="35" t="s">
        <v>26</v>
      </c>
      <c r="C27" s="35" t="s">
        <v>49</v>
      </c>
      <c r="D27" s="35" t="s">
        <v>53</v>
      </c>
      <c r="E27" s="35" t="s">
        <v>50</v>
      </c>
      <c r="F27" s="36">
        <v>496.88001108169556</v>
      </c>
      <c r="G27" s="37">
        <v>8350.5498046875</v>
      </c>
    </row>
    <row r="28" spans="1:7" ht="15.75" thickBot="1" x14ac:dyDescent="0.3">
      <c r="A28" s="35" t="s">
        <v>77</v>
      </c>
      <c r="B28" s="35" t="s">
        <v>26</v>
      </c>
      <c r="C28" s="35" t="s">
        <v>49</v>
      </c>
      <c r="D28" s="35" t="s">
        <v>53</v>
      </c>
      <c r="E28" s="35" t="s">
        <v>99</v>
      </c>
      <c r="F28" s="36">
        <v>12.470000267028809</v>
      </c>
      <c r="G28" s="37">
        <v>5</v>
      </c>
    </row>
    <row r="29" spans="1:7" ht="15.75" thickBot="1" x14ac:dyDescent="0.3">
      <c r="A29" s="23" t="s">
        <v>77</v>
      </c>
      <c r="B29" s="25"/>
      <c r="C29" s="25"/>
      <c r="D29" s="25"/>
      <c r="E29" s="25"/>
      <c r="F29" s="25">
        <f>SUM(F21:F28)</f>
        <v>104274.26817083359</v>
      </c>
      <c r="G29" s="24">
        <f>SUM(G21:G28)</f>
        <v>375753.83580112457</v>
      </c>
    </row>
    <row r="30" spans="1:7" x14ac:dyDescent="0.25">
      <c r="A30" s="35" t="s">
        <v>102</v>
      </c>
      <c r="B30" s="35" t="s">
        <v>26</v>
      </c>
      <c r="C30" s="35" t="s">
        <v>49</v>
      </c>
      <c r="D30" s="35" t="s">
        <v>53</v>
      </c>
      <c r="E30" s="35" t="s">
        <v>30</v>
      </c>
      <c r="F30" s="36">
        <v>5907.97021484375</v>
      </c>
      <c r="G30" s="37">
        <v>122850</v>
      </c>
    </row>
    <row r="31" spans="1:7" x14ac:dyDescent="0.25">
      <c r="A31" s="35" t="s">
        <v>102</v>
      </c>
      <c r="B31" s="35" t="s">
        <v>26</v>
      </c>
      <c r="C31" s="35" t="s">
        <v>49</v>
      </c>
      <c r="D31" s="35" t="s">
        <v>48</v>
      </c>
      <c r="E31" s="35" t="s">
        <v>54</v>
      </c>
      <c r="F31" s="36">
        <v>184620</v>
      </c>
      <c r="G31" s="37">
        <v>73848</v>
      </c>
    </row>
    <row r="32" spans="1:7" x14ac:dyDescent="0.25">
      <c r="A32" s="35" t="s">
        <v>102</v>
      </c>
      <c r="B32" s="35" t="s">
        <v>26</v>
      </c>
      <c r="C32" s="35" t="s">
        <v>49</v>
      </c>
      <c r="D32" s="35" t="s">
        <v>48</v>
      </c>
      <c r="E32" s="35" t="s">
        <v>108</v>
      </c>
      <c r="F32" s="36">
        <v>25592</v>
      </c>
      <c r="G32" s="37">
        <v>793.5</v>
      </c>
    </row>
    <row r="33" spans="1:7" x14ac:dyDescent="0.25">
      <c r="A33" s="35" t="s">
        <v>102</v>
      </c>
      <c r="B33" s="35" t="s">
        <v>26</v>
      </c>
      <c r="C33" s="35" t="s">
        <v>49</v>
      </c>
      <c r="D33" s="35" t="s">
        <v>48</v>
      </c>
      <c r="E33" s="35" t="s">
        <v>52</v>
      </c>
      <c r="F33" s="36">
        <v>181141</v>
      </c>
      <c r="G33" s="37">
        <v>5915.3699340820312</v>
      </c>
    </row>
    <row r="34" spans="1:7" x14ac:dyDescent="0.25">
      <c r="A34" s="35" t="s">
        <v>102</v>
      </c>
      <c r="B34" s="35" t="s">
        <v>26</v>
      </c>
      <c r="C34" s="35" t="s">
        <v>49</v>
      </c>
      <c r="D34" s="35" t="s">
        <v>48</v>
      </c>
      <c r="E34" s="35" t="s">
        <v>51</v>
      </c>
      <c r="F34" s="36">
        <v>167800</v>
      </c>
      <c r="G34" s="37">
        <v>18818.89990234375</v>
      </c>
    </row>
    <row r="35" spans="1:7" x14ac:dyDescent="0.25">
      <c r="A35" s="35" t="s">
        <v>102</v>
      </c>
      <c r="B35" s="35" t="s">
        <v>26</v>
      </c>
      <c r="C35" s="35" t="s">
        <v>49</v>
      </c>
      <c r="D35" s="35" t="s">
        <v>48</v>
      </c>
      <c r="E35" s="35" t="s">
        <v>50</v>
      </c>
      <c r="F35" s="36">
        <v>129360</v>
      </c>
      <c r="G35" s="37">
        <v>75944</v>
      </c>
    </row>
    <row r="36" spans="1:7" ht="15.75" thickBot="1" x14ac:dyDescent="0.3">
      <c r="A36" s="35" t="s">
        <v>102</v>
      </c>
      <c r="B36" s="35" t="s">
        <v>26</v>
      </c>
      <c r="C36" s="35" t="s">
        <v>49</v>
      </c>
      <c r="D36" s="35" t="s">
        <v>48</v>
      </c>
      <c r="E36" s="35" t="s">
        <v>47</v>
      </c>
      <c r="F36" s="36">
        <v>49000</v>
      </c>
      <c r="G36" s="37">
        <v>38000</v>
      </c>
    </row>
    <row r="37" spans="1:7" ht="15.75" thickBot="1" x14ac:dyDescent="0.3">
      <c r="A37" s="23" t="s">
        <v>102</v>
      </c>
      <c r="B37" s="25"/>
      <c r="C37" s="25"/>
      <c r="D37" s="25"/>
      <c r="E37" s="25"/>
      <c r="F37" s="25">
        <f>SUM(F30:F36)</f>
        <v>743420.97021484375</v>
      </c>
      <c r="G37" s="24">
        <f>SUM(G30:G36)</f>
        <v>336169.76983642578</v>
      </c>
    </row>
    <row r="38" spans="1:7" x14ac:dyDescent="0.25">
      <c r="A38" s="35" t="s">
        <v>122</v>
      </c>
      <c r="B38" s="35" t="s">
        <v>26</v>
      </c>
      <c r="C38" s="35" t="s">
        <v>49</v>
      </c>
      <c r="D38" s="35" t="s">
        <v>48</v>
      </c>
      <c r="E38" s="35" t="s">
        <v>51</v>
      </c>
      <c r="F38" s="36">
        <v>18000</v>
      </c>
      <c r="G38" s="37">
        <v>11700</v>
      </c>
    </row>
    <row r="39" spans="1:7" ht="15.75" thickBot="1" x14ac:dyDescent="0.3">
      <c r="A39" s="35" t="s">
        <v>122</v>
      </c>
      <c r="B39" s="35" t="s">
        <v>26</v>
      </c>
      <c r="C39" s="35" t="s">
        <v>49</v>
      </c>
      <c r="D39" s="35" t="s">
        <v>48</v>
      </c>
      <c r="E39" s="35" t="s">
        <v>47</v>
      </c>
      <c r="F39" s="36">
        <v>20100</v>
      </c>
      <c r="G39" s="37">
        <v>25690</v>
      </c>
    </row>
    <row r="40" spans="1:7" ht="15.75" thickBot="1" x14ac:dyDescent="0.3">
      <c r="A40" s="23" t="s">
        <v>122</v>
      </c>
      <c r="B40" s="25"/>
      <c r="C40" s="25"/>
      <c r="D40" s="25"/>
      <c r="E40" s="25"/>
      <c r="F40" s="25">
        <f>SUM(F38:F39)</f>
        <v>38100</v>
      </c>
      <c r="G40" s="24">
        <f>SUM(G38:G39)</f>
        <v>37390</v>
      </c>
    </row>
    <row r="41" spans="1:7" x14ac:dyDescent="0.25">
      <c r="A41" s="35" t="s">
        <v>125</v>
      </c>
      <c r="B41" s="35" t="s">
        <v>26</v>
      </c>
      <c r="C41" s="35" t="s">
        <v>49</v>
      </c>
      <c r="D41" s="35" t="s">
        <v>48</v>
      </c>
      <c r="E41" s="35" t="s">
        <v>134</v>
      </c>
      <c r="F41" s="36">
        <v>2525</v>
      </c>
      <c r="G41" s="37">
        <v>17675</v>
      </c>
    </row>
    <row r="42" spans="1:7" x14ac:dyDescent="0.25">
      <c r="A42" s="35" t="s">
        <v>125</v>
      </c>
      <c r="B42" s="35" t="s">
        <v>26</v>
      </c>
      <c r="C42" s="35" t="s">
        <v>49</v>
      </c>
      <c r="D42" s="35" t="s">
        <v>48</v>
      </c>
      <c r="E42" s="35" t="s">
        <v>54</v>
      </c>
      <c r="F42" s="36">
        <v>49709.701171875</v>
      </c>
      <c r="G42" s="37">
        <v>45524.640625</v>
      </c>
    </row>
    <row r="43" spans="1:7" x14ac:dyDescent="0.25">
      <c r="A43" s="35" t="s">
        <v>125</v>
      </c>
      <c r="B43" s="35" t="s">
        <v>26</v>
      </c>
      <c r="C43" s="35" t="s">
        <v>49</v>
      </c>
      <c r="D43" s="35" t="s">
        <v>48</v>
      </c>
      <c r="E43" s="35" t="s">
        <v>135</v>
      </c>
      <c r="F43" s="36">
        <v>24300</v>
      </c>
      <c r="G43" s="37">
        <v>753.29998779296875</v>
      </c>
    </row>
    <row r="44" spans="1:7" x14ac:dyDescent="0.25">
      <c r="A44" s="35" t="s">
        <v>125</v>
      </c>
      <c r="B44" s="35" t="s">
        <v>26</v>
      </c>
      <c r="C44" s="35" t="s">
        <v>49</v>
      </c>
      <c r="D44" s="35" t="s">
        <v>48</v>
      </c>
      <c r="E44" s="35" t="s">
        <v>80</v>
      </c>
      <c r="F44" s="36">
        <v>40</v>
      </c>
      <c r="G44" s="37">
        <v>0</v>
      </c>
    </row>
    <row r="45" spans="1:7" x14ac:dyDescent="0.25">
      <c r="A45" s="35" t="s">
        <v>125</v>
      </c>
      <c r="B45" s="35" t="s">
        <v>26</v>
      </c>
      <c r="C45" s="35" t="s">
        <v>49</v>
      </c>
      <c r="D45" s="35" t="s">
        <v>48</v>
      </c>
      <c r="E45" s="35" t="s">
        <v>52</v>
      </c>
      <c r="F45" s="36">
        <v>27955.2890625</v>
      </c>
      <c r="G45" s="37">
        <v>864.489990234375</v>
      </c>
    </row>
    <row r="46" spans="1:7" x14ac:dyDescent="0.25">
      <c r="A46" s="35" t="s">
        <v>125</v>
      </c>
      <c r="B46" s="35" t="s">
        <v>26</v>
      </c>
      <c r="C46" s="35" t="s">
        <v>49</v>
      </c>
      <c r="D46" s="35" t="s">
        <v>48</v>
      </c>
      <c r="E46" s="35" t="s">
        <v>51</v>
      </c>
      <c r="F46" s="36">
        <v>121500</v>
      </c>
      <c r="G46" s="37">
        <v>3766.4999389648437</v>
      </c>
    </row>
    <row r="47" spans="1:7" x14ac:dyDescent="0.25">
      <c r="A47" s="35" t="s">
        <v>125</v>
      </c>
      <c r="B47" s="35" t="s">
        <v>26</v>
      </c>
      <c r="C47" s="35" t="s">
        <v>49</v>
      </c>
      <c r="D47" s="35" t="s">
        <v>48</v>
      </c>
      <c r="E47" s="35" t="s">
        <v>50</v>
      </c>
      <c r="F47" s="36">
        <v>130470</v>
      </c>
      <c r="G47" s="37">
        <v>54203.5</v>
      </c>
    </row>
    <row r="48" spans="1:7" ht="15.75" thickBot="1" x14ac:dyDescent="0.3">
      <c r="A48" s="35" t="s">
        <v>125</v>
      </c>
      <c r="B48" s="35" t="s">
        <v>26</v>
      </c>
      <c r="C48" s="35" t="s">
        <v>49</v>
      </c>
      <c r="D48" s="35" t="s">
        <v>48</v>
      </c>
      <c r="E48" s="35" t="s">
        <v>47</v>
      </c>
      <c r="F48" s="36">
        <v>97593</v>
      </c>
      <c r="G48" s="37">
        <v>49753.380004882813</v>
      </c>
    </row>
    <row r="49" spans="1:7" ht="15.75" thickBot="1" x14ac:dyDescent="0.3">
      <c r="A49" s="23" t="s">
        <v>125</v>
      </c>
      <c r="B49" s="25"/>
      <c r="C49" s="25"/>
      <c r="D49" s="25"/>
      <c r="E49" s="25"/>
      <c r="F49" s="25">
        <f>SUM(F41:F48)</f>
        <v>454092.990234375</v>
      </c>
      <c r="G49" s="24">
        <f>SUM(G41:G48)</f>
        <v>172540.810546875</v>
      </c>
    </row>
    <row r="50" spans="1:7" x14ac:dyDescent="0.25">
      <c r="A50" s="35" t="s">
        <v>127</v>
      </c>
      <c r="B50" s="35" t="s">
        <v>26</v>
      </c>
      <c r="C50" s="35" t="s">
        <v>49</v>
      </c>
      <c r="D50" s="35" t="s">
        <v>53</v>
      </c>
      <c r="E50" s="35" t="s">
        <v>54</v>
      </c>
      <c r="F50" s="36">
        <v>1</v>
      </c>
      <c r="G50" s="37">
        <v>20</v>
      </c>
    </row>
    <row r="51" spans="1:7" x14ac:dyDescent="0.25">
      <c r="A51" s="35" t="s">
        <v>127</v>
      </c>
      <c r="B51" s="35" t="s">
        <v>26</v>
      </c>
      <c r="C51" s="35" t="s">
        <v>49</v>
      </c>
      <c r="D51" s="35" t="s">
        <v>53</v>
      </c>
      <c r="E51" s="35" t="s">
        <v>151</v>
      </c>
      <c r="F51" s="36">
        <v>274.88</v>
      </c>
      <c r="G51" s="37">
        <v>6246.36</v>
      </c>
    </row>
    <row r="52" spans="1:7" x14ac:dyDescent="0.25">
      <c r="A52" s="35" t="s">
        <v>127</v>
      </c>
      <c r="B52" s="35" t="s">
        <v>26</v>
      </c>
      <c r="C52" s="35" t="s">
        <v>49</v>
      </c>
      <c r="D52" s="35" t="s">
        <v>53</v>
      </c>
      <c r="E52" s="35" t="s">
        <v>80</v>
      </c>
      <c r="F52" s="36">
        <v>682.98</v>
      </c>
      <c r="G52" s="37">
        <v>9537.3700000000008</v>
      </c>
    </row>
    <row r="53" spans="1:7" x14ac:dyDescent="0.25">
      <c r="A53" s="35" t="s">
        <v>127</v>
      </c>
      <c r="B53" s="35" t="s">
        <v>26</v>
      </c>
      <c r="C53" s="35" t="s">
        <v>49</v>
      </c>
      <c r="D53" s="35" t="s">
        <v>53</v>
      </c>
      <c r="E53" s="35" t="s">
        <v>30</v>
      </c>
      <c r="F53" s="36">
        <v>3141.58</v>
      </c>
      <c r="G53" s="37">
        <v>63444.34</v>
      </c>
    </row>
    <row r="54" spans="1:7" x14ac:dyDescent="0.25">
      <c r="A54" s="35" t="s">
        <v>127</v>
      </c>
      <c r="B54" s="35" t="s">
        <v>26</v>
      </c>
      <c r="C54" s="35" t="s">
        <v>49</v>
      </c>
      <c r="D54" s="35" t="s">
        <v>53</v>
      </c>
      <c r="E54" s="35" t="s">
        <v>51</v>
      </c>
      <c r="F54" s="36">
        <v>26808.6</v>
      </c>
      <c r="G54" s="37">
        <v>45900.45</v>
      </c>
    </row>
    <row r="55" spans="1:7" x14ac:dyDescent="0.25">
      <c r="A55" s="35" t="s">
        <v>139</v>
      </c>
      <c r="B55" s="35" t="s">
        <v>26</v>
      </c>
      <c r="C55" s="35" t="s">
        <v>49</v>
      </c>
      <c r="D55" s="35" t="s">
        <v>53</v>
      </c>
      <c r="E55" s="35" t="s">
        <v>50</v>
      </c>
      <c r="F55" s="36">
        <v>6889.69</v>
      </c>
      <c r="G55" s="37">
        <v>119996.22</v>
      </c>
    </row>
    <row r="56" spans="1:7" x14ac:dyDescent="0.25">
      <c r="A56" s="35" t="s">
        <v>127</v>
      </c>
      <c r="B56" s="35" t="s">
        <v>26</v>
      </c>
      <c r="C56" s="35" t="s">
        <v>49</v>
      </c>
      <c r="D56" s="35" t="s">
        <v>53</v>
      </c>
      <c r="E56" s="35" t="s">
        <v>152</v>
      </c>
      <c r="F56" s="36">
        <v>3</v>
      </c>
      <c r="G56" s="37">
        <v>60</v>
      </c>
    </row>
    <row r="57" spans="1:7" x14ac:dyDescent="0.25">
      <c r="A57" s="35" t="s">
        <v>127</v>
      </c>
      <c r="B57" s="35" t="s">
        <v>26</v>
      </c>
      <c r="C57" s="35" t="s">
        <v>49</v>
      </c>
      <c r="D57" s="35" t="s">
        <v>48</v>
      </c>
      <c r="E57" s="35" t="s">
        <v>55</v>
      </c>
      <c r="F57" s="36">
        <v>42.8</v>
      </c>
      <c r="G57" s="37">
        <v>107</v>
      </c>
    </row>
    <row r="58" spans="1:7" x14ac:dyDescent="0.25">
      <c r="A58" s="35" t="s">
        <v>127</v>
      </c>
      <c r="B58" s="35" t="s">
        <v>26</v>
      </c>
      <c r="C58" s="35" t="s">
        <v>49</v>
      </c>
      <c r="D58" s="35" t="s">
        <v>48</v>
      </c>
      <c r="E58" s="35" t="s">
        <v>54</v>
      </c>
      <c r="F58" s="36">
        <v>236543</v>
      </c>
      <c r="G58" s="37">
        <v>45293.17</v>
      </c>
    </row>
    <row r="59" spans="1:7" x14ac:dyDescent="0.25">
      <c r="A59" s="35" t="s">
        <v>127</v>
      </c>
      <c r="B59" s="35" t="s">
        <v>26</v>
      </c>
      <c r="C59" s="35" t="s">
        <v>49</v>
      </c>
      <c r="D59" s="35" t="s">
        <v>48</v>
      </c>
      <c r="E59" s="35" t="s">
        <v>51</v>
      </c>
      <c r="F59" s="36">
        <v>192064.79</v>
      </c>
      <c r="G59" s="37">
        <v>775167.6</v>
      </c>
    </row>
    <row r="60" spans="1:7" x14ac:dyDescent="0.25">
      <c r="A60" s="35" t="s">
        <v>139</v>
      </c>
      <c r="B60" s="35" t="s">
        <v>26</v>
      </c>
      <c r="C60" s="35" t="s">
        <v>49</v>
      </c>
      <c r="D60" s="35" t="s">
        <v>48</v>
      </c>
      <c r="E60" s="35" t="s">
        <v>50</v>
      </c>
      <c r="F60" s="36">
        <v>344180</v>
      </c>
      <c r="G60" s="37">
        <v>245002</v>
      </c>
    </row>
    <row r="61" spans="1:7" ht="15.75" thickBot="1" x14ac:dyDescent="0.3">
      <c r="A61" s="35" t="s">
        <v>139</v>
      </c>
      <c r="B61" s="35" t="s">
        <v>26</v>
      </c>
      <c r="C61" s="35" t="s">
        <v>49</v>
      </c>
      <c r="D61" s="35" t="s">
        <v>48</v>
      </c>
      <c r="E61" s="35" t="s">
        <v>47</v>
      </c>
      <c r="F61" s="36">
        <v>127070</v>
      </c>
      <c r="G61" s="37">
        <v>24414.16</v>
      </c>
    </row>
    <row r="62" spans="1:7" ht="15.75" thickBot="1" x14ac:dyDescent="0.3">
      <c r="A62" s="23" t="s">
        <v>127</v>
      </c>
      <c r="B62" s="25"/>
      <c r="C62" s="25"/>
      <c r="D62" s="25"/>
      <c r="E62" s="25"/>
      <c r="F62" s="25">
        <f>SUM(F50:F61)</f>
        <v>937702.32000000007</v>
      </c>
      <c r="G62" s="24">
        <f>SUM(G50:G61)</f>
        <v>1335188.67</v>
      </c>
    </row>
    <row r="63" spans="1:7" x14ac:dyDescent="0.25">
      <c r="A63" s="35" t="s">
        <v>133</v>
      </c>
      <c r="B63" s="35" t="s">
        <v>26</v>
      </c>
      <c r="C63" s="35" t="s">
        <v>49</v>
      </c>
      <c r="D63" s="35" t="s">
        <v>53</v>
      </c>
      <c r="E63" s="35" t="s">
        <v>56</v>
      </c>
      <c r="F63" s="36">
        <v>13409</v>
      </c>
      <c r="G63" s="37">
        <v>182462.42</v>
      </c>
    </row>
    <row r="64" spans="1:7" x14ac:dyDescent="0.25">
      <c r="A64" s="35" t="s">
        <v>133</v>
      </c>
      <c r="B64" s="35" t="s">
        <v>26</v>
      </c>
      <c r="C64" s="35" t="s">
        <v>49</v>
      </c>
      <c r="D64" s="35" t="s">
        <v>53</v>
      </c>
      <c r="E64" s="35" t="s">
        <v>153</v>
      </c>
      <c r="F64" s="36">
        <v>1</v>
      </c>
      <c r="G64" s="37">
        <v>10</v>
      </c>
    </row>
    <row r="65" spans="1:7" x14ac:dyDescent="0.25">
      <c r="A65" s="35" t="s">
        <v>131</v>
      </c>
      <c r="B65" s="35" t="s">
        <v>26</v>
      </c>
      <c r="C65" s="35" t="s">
        <v>49</v>
      </c>
      <c r="D65" s="35" t="s">
        <v>53</v>
      </c>
      <c r="E65" s="35" t="s">
        <v>55</v>
      </c>
      <c r="F65" s="36">
        <v>326.58</v>
      </c>
      <c r="G65" s="37">
        <v>800.93</v>
      </c>
    </row>
    <row r="66" spans="1:7" x14ac:dyDescent="0.25">
      <c r="A66" s="35" t="s">
        <v>133</v>
      </c>
      <c r="B66" s="35" t="s">
        <v>26</v>
      </c>
      <c r="C66" s="35" t="s">
        <v>49</v>
      </c>
      <c r="D66" s="35" t="s">
        <v>53</v>
      </c>
      <c r="E66" s="35" t="s">
        <v>54</v>
      </c>
      <c r="F66" s="36">
        <v>32.4</v>
      </c>
      <c r="G66" s="37">
        <v>464</v>
      </c>
    </row>
    <row r="67" spans="1:7" x14ac:dyDescent="0.25">
      <c r="A67" s="35" t="s">
        <v>131</v>
      </c>
      <c r="B67" s="35" t="s">
        <v>26</v>
      </c>
      <c r="C67" s="35" t="s">
        <v>49</v>
      </c>
      <c r="D67" s="35" t="s">
        <v>53</v>
      </c>
      <c r="E67" s="35" t="s">
        <v>80</v>
      </c>
      <c r="F67" s="36">
        <v>268.58999999999997</v>
      </c>
      <c r="G67" s="37">
        <v>7230.43</v>
      </c>
    </row>
    <row r="68" spans="1:7" x14ac:dyDescent="0.25">
      <c r="A68" s="35" t="s">
        <v>131</v>
      </c>
      <c r="B68" s="35" t="s">
        <v>26</v>
      </c>
      <c r="C68" s="35" t="s">
        <v>49</v>
      </c>
      <c r="D68" s="35" t="s">
        <v>53</v>
      </c>
      <c r="E68" s="35" t="s">
        <v>30</v>
      </c>
      <c r="F68" s="36">
        <v>4804.7299999999996</v>
      </c>
      <c r="G68" s="37">
        <v>75494.8</v>
      </c>
    </row>
    <row r="69" spans="1:7" x14ac:dyDescent="0.25">
      <c r="A69" s="35" t="s">
        <v>131</v>
      </c>
      <c r="B69" s="35" t="s">
        <v>26</v>
      </c>
      <c r="C69" s="35" t="s">
        <v>49</v>
      </c>
      <c r="D69" s="35" t="s">
        <v>53</v>
      </c>
      <c r="E69" s="35" t="s">
        <v>51</v>
      </c>
      <c r="F69" s="36">
        <v>9</v>
      </c>
      <c r="G69" s="37">
        <v>95</v>
      </c>
    </row>
    <row r="70" spans="1:7" x14ac:dyDescent="0.25">
      <c r="A70" s="35" t="s">
        <v>131</v>
      </c>
      <c r="B70" s="35" t="s">
        <v>26</v>
      </c>
      <c r="C70" s="35" t="s">
        <v>49</v>
      </c>
      <c r="D70" s="35" t="s">
        <v>53</v>
      </c>
      <c r="E70" s="35" t="s">
        <v>50</v>
      </c>
      <c r="F70" s="36">
        <v>41.73</v>
      </c>
      <c r="G70" s="37">
        <v>100</v>
      </c>
    </row>
    <row r="71" spans="1:7" x14ac:dyDescent="0.25">
      <c r="A71" s="35" t="s">
        <v>133</v>
      </c>
      <c r="B71" s="35" t="s">
        <v>26</v>
      </c>
      <c r="C71" s="35" t="s">
        <v>49</v>
      </c>
      <c r="D71" s="35" t="s">
        <v>53</v>
      </c>
      <c r="E71" s="35" t="s">
        <v>154</v>
      </c>
      <c r="F71" s="36">
        <v>1</v>
      </c>
      <c r="G71" s="37">
        <v>10</v>
      </c>
    </row>
    <row r="72" spans="1:7" x14ac:dyDescent="0.25">
      <c r="A72" s="35" t="s">
        <v>131</v>
      </c>
      <c r="B72" s="35" t="s">
        <v>26</v>
      </c>
      <c r="C72" s="35" t="s">
        <v>49</v>
      </c>
      <c r="D72" s="35" t="s">
        <v>48</v>
      </c>
      <c r="E72" s="35" t="s">
        <v>54</v>
      </c>
      <c r="F72" s="36">
        <v>89333</v>
      </c>
      <c r="G72" s="37">
        <v>48429.65</v>
      </c>
    </row>
    <row r="73" spans="1:7" x14ac:dyDescent="0.25">
      <c r="A73" s="35" t="s">
        <v>133</v>
      </c>
      <c r="B73" s="35" t="s">
        <v>26</v>
      </c>
      <c r="C73" s="35" t="s">
        <v>49</v>
      </c>
      <c r="D73" s="35" t="s">
        <v>48</v>
      </c>
      <c r="E73" s="35" t="s">
        <v>135</v>
      </c>
      <c r="F73" s="36">
        <v>48600</v>
      </c>
      <c r="G73" s="37">
        <v>1505.6</v>
      </c>
    </row>
    <row r="74" spans="1:7" x14ac:dyDescent="0.25">
      <c r="A74" s="35" t="s">
        <v>131</v>
      </c>
      <c r="B74" s="35" t="s">
        <v>26</v>
      </c>
      <c r="C74" s="35" t="s">
        <v>49</v>
      </c>
      <c r="D74" s="35" t="s">
        <v>48</v>
      </c>
      <c r="E74" s="35" t="s">
        <v>52</v>
      </c>
      <c r="F74" s="36">
        <v>28530.33</v>
      </c>
      <c r="G74" s="37">
        <v>886.9</v>
      </c>
    </row>
    <row r="75" spans="1:7" x14ac:dyDescent="0.25">
      <c r="A75" s="35" t="s">
        <v>133</v>
      </c>
      <c r="B75" s="35" t="s">
        <v>26</v>
      </c>
      <c r="C75" s="35" t="s">
        <v>49</v>
      </c>
      <c r="D75" s="35" t="s">
        <v>48</v>
      </c>
      <c r="E75" s="35" t="s">
        <v>51</v>
      </c>
      <c r="F75" s="36">
        <v>119091</v>
      </c>
      <c r="G75" s="37">
        <v>64203.03</v>
      </c>
    </row>
    <row r="76" spans="1:7" x14ac:dyDescent="0.25">
      <c r="A76" s="35" t="s">
        <v>131</v>
      </c>
      <c r="B76" s="35" t="s">
        <v>26</v>
      </c>
      <c r="C76" s="35" t="s">
        <v>49</v>
      </c>
      <c r="D76" s="35" t="s">
        <v>48</v>
      </c>
      <c r="E76" s="35" t="s">
        <v>50</v>
      </c>
      <c r="F76" s="36">
        <v>152900</v>
      </c>
      <c r="G76" s="37">
        <v>72771.7</v>
      </c>
    </row>
    <row r="77" spans="1:7" x14ac:dyDescent="0.25">
      <c r="A77" s="35" t="s">
        <v>131</v>
      </c>
      <c r="B77" s="35" t="s">
        <v>26</v>
      </c>
      <c r="C77" s="35" t="s">
        <v>49</v>
      </c>
      <c r="D77" s="35" t="s">
        <v>48</v>
      </c>
      <c r="E77" s="35" t="s">
        <v>155</v>
      </c>
      <c r="F77" s="36">
        <v>27829.8</v>
      </c>
      <c r="G77" s="37">
        <v>864.52</v>
      </c>
    </row>
    <row r="78" spans="1:7" x14ac:dyDescent="0.25">
      <c r="A78" s="35" t="s">
        <v>131</v>
      </c>
      <c r="B78" s="35" t="s">
        <v>26</v>
      </c>
      <c r="C78" s="35" t="s">
        <v>49</v>
      </c>
      <c r="D78" s="35" t="s">
        <v>48</v>
      </c>
      <c r="E78" s="35" t="s">
        <v>47</v>
      </c>
      <c r="F78" s="36">
        <v>123343</v>
      </c>
      <c r="G78" s="37">
        <v>80603.23</v>
      </c>
    </row>
    <row r="79" spans="1:7" ht="15.75" thickBot="1" x14ac:dyDescent="0.3">
      <c r="A79" s="35" t="s">
        <v>133</v>
      </c>
      <c r="B79" s="35" t="s">
        <v>156</v>
      </c>
      <c r="C79" s="35" t="s">
        <v>49</v>
      </c>
      <c r="D79" s="35" t="s">
        <v>53</v>
      </c>
      <c r="E79" s="35" t="s">
        <v>55</v>
      </c>
      <c r="F79" s="36">
        <v>7091.94</v>
      </c>
      <c r="G79" s="37">
        <v>202088.53</v>
      </c>
    </row>
    <row r="80" spans="1:7" ht="15.75" thickBot="1" x14ac:dyDescent="0.3">
      <c r="A80" s="23" t="s">
        <v>131</v>
      </c>
      <c r="B80" s="25"/>
      <c r="C80" s="25"/>
      <c r="D80" s="25"/>
      <c r="E80" s="25"/>
      <c r="F80" s="25">
        <f>SUM(F63:F79)</f>
        <v>615613.09999999986</v>
      </c>
      <c r="G80" s="24">
        <f>SUM(G63:G79)</f>
        <v>738020.74000000011</v>
      </c>
    </row>
    <row r="81" spans="1:7" x14ac:dyDescent="0.25">
      <c r="A81" s="35" t="s">
        <v>144</v>
      </c>
      <c r="B81" s="35" t="s">
        <v>26</v>
      </c>
      <c r="C81" s="35" t="s">
        <v>49</v>
      </c>
      <c r="D81" s="35" t="s">
        <v>53</v>
      </c>
      <c r="E81" s="35" t="s">
        <v>56</v>
      </c>
      <c r="F81" s="36">
        <v>6.1200000047683716</v>
      </c>
      <c r="G81" s="37">
        <v>100</v>
      </c>
    </row>
    <row r="82" spans="1:7" x14ac:dyDescent="0.25">
      <c r="A82" s="35" t="s">
        <v>144</v>
      </c>
      <c r="B82" s="35" t="s">
        <v>26</v>
      </c>
      <c r="C82" s="35" t="s">
        <v>49</v>
      </c>
      <c r="D82" s="35" t="s">
        <v>53</v>
      </c>
      <c r="E82" s="35" t="s">
        <v>169</v>
      </c>
      <c r="F82" s="36">
        <v>1388.22998046875</v>
      </c>
      <c r="G82" s="37">
        <v>2383.429931640625</v>
      </c>
    </row>
    <row r="83" spans="1:7" x14ac:dyDescent="0.25">
      <c r="A83" s="35" t="s">
        <v>144</v>
      </c>
      <c r="B83" s="35" t="s">
        <v>26</v>
      </c>
      <c r="C83" s="35" t="s">
        <v>49</v>
      </c>
      <c r="D83" s="35" t="s">
        <v>53</v>
      </c>
      <c r="E83" s="35" t="s">
        <v>55</v>
      </c>
      <c r="F83" s="36">
        <v>11404.2900390625</v>
      </c>
      <c r="G83" s="37">
        <v>408888.3125</v>
      </c>
    </row>
    <row r="84" spans="1:7" x14ac:dyDescent="0.25">
      <c r="A84" s="35" t="s">
        <v>144</v>
      </c>
      <c r="B84" s="35" t="s">
        <v>26</v>
      </c>
      <c r="C84" s="35" t="s">
        <v>49</v>
      </c>
      <c r="D84" s="35" t="s">
        <v>53</v>
      </c>
      <c r="E84" s="35" t="s">
        <v>54</v>
      </c>
      <c r="F84" s="36">
        <v>3713</v>
      </c>
      <c r="G84" s="37">
        <v>73515.9375</v>
      </c>
    </row>
    <row r="85" spans="1:7" x14ac:dyDescent="0.25">
      <c r="A85" s="35" t="s">
        <v>144</v>
      </c>
      <c r="B85" s="35" t="s">
        <v>26</v>
      </c>
      <c r="C85" s="35" t="s">
        <v>49</v>
      </c>
      <c r="D85" s="35" t="s">
        <v>53</v>
      </c>
      <c r="E85" s="35" t="s">
        <v>30</v>
      </c>
      <c r="F85" s="36">
        <v>5045.1099605560303</v>
      </c>
      <c r="G85" s="37">
        <v>82473.671875</v>
      </c>
    </row>
    <row r="86" spans="1:7" x14ac:dyDescent="0.25">
      <c r="A86" s="35" t="s">
        <v>144</v>
      </c>
      <c r="B86" s="35" t="s">
        <v>26</v>
      </c>
      <c r="C86" s="35" t="s">
        <v>49</v>
      </c>
      <c r="D86" s="35" t="s">
        <v>53</v>
      </c>
      <c r="E86" s="35" t="s">
        <v>170</v>
      </c>
      <c r="F86" s="36">
        <v>2.7000000476837158</v>
      </c>
      <c r="G86" s="37">
        <v>30</v>
      </c>
    </row>
    <row r="87" spans="1:7" x14ac:dyDescent="0.25">
      <c r="A87" s="35" t="s">
        <v>144</v>
      </c>
      <c r="B87" s="35" t="s">
        <v>26</v>
      </c>
      <c r="C87" s="35" t="s">
        <v>49</v>
      </c>
      <c r="D87" s="35" t="s">
        <v>53</v>
      </c>
      <c r="E87" s="35" t="s">
        <v>51</v>
      </c>
      <c r="F87" s="36">
        <v>25506.66015625</v>
      </c>
      <c r="G87" s="37">
        <v>247165.203125</v>
      </c>
    </row>
    <row r="88" spans="1:7" x14ac:dyDescent="0.25">
      <c r="A88" s="35" t="s">
        <v>144</v>
      </c>
      <c r="B88" s="35" t="s">
        <v>26</v>
      </c>
      <c r="C88" s="35" t="s">
        <v>49</v>
      </c>
      <c r="D88" s="35" t="s">
        <v>48</v>
      </c>
      <c r="E88" s="35" t="s">
        <v>135</v>
      </c>
      <c r="F88" s="36">
        <v>76849</v>
      </c>
      <c r="G88" s="37">
        <v>2382.3099975585937</v>
      </c>
    </row>
    <row r="89" spans="1:7" x14ac:dyDescent="0.25">
      <c r="A89" s="35" t="s">
        <v>144</v>
      </c>
      <c r="B89" s="35" t="s">
        <v>26</v>
      </c>
      <c r="C89" s="35" t="s">
        <v>49</v>
      </c>
      <c r="D89" s="35" t="s">
        <v>48</v>
      </c>
      <c r="E89" s="35" t="s">
        <v>52</v>
      </c>
      <c r="F89" s="36">
        <v>52006</v>
      </c>
      <c r="G89" s="37">
        <v>1612.1500244140625</v>
      </c>
    </row>
    <row r="90" spans="1:7" x14ac:dyDescent="0.25">
      <c r="A90" s="35" t="s">
        <v>144</v>
      </c>
      <c r="B90" s="35" t="s">
        <v>26</v>
      </c>
      <c r="C90" s="35" t="s">
        <v>49</v>
      </c>
      <c r="D90" s="35" t="s">
        <v>48</v>
      </c>
      <c r="E90" s="35" t="s">
        <v>50</v>
      </c>
      <c r="F90" s="36">
        <v>163010</v>
      </c>
      <c r="G90" s="37">
        <v>85889.19921875</v>
      </c>
    </row>
    <row r="91" spans="1:7" x14ac:dyDescent="0.25">
      <c r="A91" s="35" t="s">
        <v>144</v>
      </c>
      <c r="B91" s="35" t="s">
        <v>26</v>
      </c>
      <c r="C91" s="35" t="s">
        <v>49</v>
      </c>
      <c r="D91" s="35" t="s">
        <v>48</v>
      </c>
      <c r="E91" s="35" t="s">
        <v>155</v>
      </c>
      <c r="F91" s="36">
        <v>27000</v>
      </c>
      <c r="G91" s="37">
        <v>837</v>
      </c>
    </row>
    <row r="92" spans="1:7" ht="15.75" thickBot="1" x14ac:dyDescent="0.3">
      <c r="A92" s="35" t="s">
        <v>144</v>
      </c>
      <c r="B92" s="35" t="s">
        <v>26</v>
      </c>
      <c r="C92" s="35" t="s">
        <v>49</v>
      </c>
      <c r="D92" s="35" t="s">
        <v>48</v>
      </c>
      <c r="E92" s="35" t="s">
        <v>47</v>
      </c>
      <c r="F92" s="36">
        <v>175655</v>
      </c>
      <c r="G92" s="37">
        <v>47157.299987792969</v>
      </c>
    </row>
    <row r="93" spans="1:7" ht="15.75" thickBot="1" x14ac:dyDescent="0.3">
      <c r="A93" s="23" t="s">
        <v>144</v>
      </c>
      <c r="B93" s="25"/>
      <c r="C93" s="25"/>
      <c r="D93" s="25"/>
      <c r="E93" s="25"/>
      <c r="F93" s="25">
        <f>SUM(F81:F92)</f>
        <v>541586.11013638973</v>
      </c>
      <c r="G93" s="24">
        <f>SUM(G81:G92)</f>
        <v>952434.51416015625</v>
      </c>
    </row>
    <row r="94" spans="1:7" x14ac:dyDescent="0.25">
      <c r="A94" s="35" t="s">
        <v>145</v>
      </c>
      <c r="B94" s="35" t="s">
        <v>26</v>
      </c>
      <c r="C94" s="35" t="s">
        <v>49</v>
      </c>
      <c r="D94" s="35" t="s">
        <v>53</v>
      </c>
      <c r="E94" s="35" t="s">
        <v>54</v>
      </c>
      <c r="F94" s="36">
        <v>25058.23</v>
      </c>
      <c r="G94" s="37">
        <v>19659.849999999999</v>
      </c>
    </row>
    <row r="95" spans="1:7" x14ac:dyDescent="0.25">
      <c r="A95" s="35" t="s">
        <v>145</v>
      </c>
      <c r="B95" s="35" t="s">
        <v>26</v>
      </c>
      <c r="C95" s="35" t="s">
        <v>49</v>
      </c>
      <c r="D95" s="35" t="s">
        <v>53</v>
      </c>
      <c r="E95" s="35" t="s">
        <v>80</v>
      </c>
      <c r="F95" s="36">
        <v>14.72</v>
      </c>
      <c r="G95" s="37">
        <v>412.13</v>
      </c>
    </row>
    <row r="96" spans="1:7" x14ac:dyDescent="0.25">
      <c r="A96" s="35" t="s">
        <v>157</v>
      </c>
      <c r="B96" s="35" t="s">
        <v>26</v>
      </c>
      <c r="C96" s="35" t="s">
        <v>49</v>
      </c>
      <c r="D96" s="35" t="s">
        <v>53</v>
      </c>
      <c r="E96" s="35" t="s">
        <v>158</v>
      </c>
      <c r="F96" s="36">
        <v>7</v>
      </c>
      <c r="G96" s="37">
        <v>65</v>
      </c>
    </row>
    <row r="97" spans="1:7" x14ac:dyDescent="0.25">
      <c r="A97" s="35" t="s">
        <v>145</v>
      </c>
      <c r="B97" s="35" t="s">
        <v>26</v>
      </c>
      <c r="C97" s="35" t="s">
        <v>49</v>
      </c>
      <c r="D97" s="35" t="s">
        <v>53</v>
      </c>
      <c r="E97" s="35" t="s">
        <v>30</v>
      </c>
      <c r="F97" s="36">
        <v>10344.43</v>
      </c>
      <c r="G97" s="37">
        <v>140857.88</v>
      </c>
    </row>
    <row r="98" spans="1:7" x14ac:dyDescent="0.25">
      <c r="A98" s="35" t="s">
        <v>145</v>
      </c>
      <c r="B98" s="35" t="s">
        <v>26</v>
      </c>
      <c r="C98" s="35" t="s">
        <v>49</v>
      </c>
      <c r="D98" s="35" t="s">
        <v>53</v>
      </c>
      <c r="E98" s="35" t="s">
        <v>51</v>
      </c>
      <c r="F98" s="36">
        <v>32974.720000000001</v>
      </c>
      <c r="G98" s="37">
        <v>81791.89</v>
      </c>
    </row>
    <row r="99" spans="1:7" x14ac:dyDescent="0.25">
      <c r="A99" s="35" t="s">
        <v>145</v>
      </c>
      <c r="B99" s="35" t="s">
        <v>26</v>
      </c>
      <c r="C99" s="35" t="s">
        <v>49</v>
      </c>
      <c r="D99" s="35" t="s">
        <v>53</v>
      </c>
      <c r="E99" s="35" t="s">
        <v>47</v>
      </c>
      <c r="F99" s="36">
        <v>76348.33</v>
      </c>
      <c r="G99" s="37">
        <v>113219.88</v>
      </c>
    </row>
    <row r="100" spans="1:7" x14ac:dyDescent="0.25">
      <c r="A100" s="35" t="s">
        <v>145</v>
      </c>
      <c r="B100" s="35" t="s">
        <v>26</v>
      </c>
      <c r="C100" s="35" t="s">
        <v>49</v>
      </c>
      <c r="D100" s="35" t="s">
        <v>53</v>
      </c>
      <c r="E100" s="35" t="s">
        <v>154</v>
      </c>
      <c r="F100" s="36">
        <v>539</v>
      </c>
      <c r="G100" s="37">
        <v>13736.52</v>
      </c>
    </row>
    <row r="101" spans="1:7" ht="15.75" thickBot="1" x14ac:dyDescent="0.3">
      <c r="A101" s="35" t="s">
        <v>145</v>
      </c>
      <c r="B101" s="35" t="s">
        <v>26</v>
      </c>
      <c r="C101" s="35" t="s">
        <v>49</v>
      </c>
      <c r="D101" s="35" t="s">
        <v>48</v>
      </c>
      <c r="E101" s="35" t="s">
        <v>30</v>
      </c>
      <c r="F101" s="36">
        <v>99.3</v>
      </c>
      <c r="G101" s="37">
        <v>1883.7</v>
      </c>
    </row>
    <row r="102" spans="1:7" ht="15.75" thickBot="1" x14ac:dyDescent="0.3">
      <c r="A102" s="23" t="s">
        <v>145</v>
      </c>
      <c r="B102" s="25"/>
      <c r="C102" s="25"/>
      <c r="D102" s="25"/>
      <c r="E102" s="25"/>
      <c r="F102" s="25">
        <f>SUM(F94:F101)</f>
        <v>145385.72999999998</v>
      </c>
      <c r="G102" s="24">
        <f>SUM(G94:G101)</f>
        <v>371626.85000000003</v>
      </c>
    </row>
    <row r="103" spans="1:7" x14ac:dyDescent="0.25">
      <c r="A103" s="35" t="s">
        <v>142</v>
      </c>
      <c r="B103" s="35" t="s">
        <v>26</v>
      </c>
      <c r="C103" s="35" t="s">
        <v>49</v>
      </c>
      <c r="D103" s="35" t="s">
        <v>53</v>
      </c>
      <c r="E103" s="35" t="s">
        <v>55</v>
      </c>
      <c r="F103" s="36">
        <v>34.68</v>
      </c>
      <c r="G103" s="37">
        <v>100</v>
      </c>
    </row>
    <row r="104" spans="1:7" x14ac:dyDescent="0.25">
      <c r="A104" s="35" t="s">
        <v>142</v>
      </c>
      <c r="B104" s="35" t="s">
        <v>26</v>
      </c>
      <c r="C104" s="35" t="s">
        <v>49</v>
      </c>
      <c r="D104" s="35" t="s">
        <v>53</v>
      </c>
      <c r="E104" s="35" t="s">
        <v>54</v>
      </c>
      <c r="F104" s="36">
        <v>24425</v>
      </c>
      <c r="G104" s="37">
        <v>16464.61</v>
      </c>
    </row>
    <row r="105" spans="1:7" x14ac:dyDescent="0.25">
      <c r="A105" s="35" t="s">
        <v>142</v>
      </c>
      <c r="B105" s="35" t="s">
        <v>26</v>
      </c>
      <c r="C105" s="35" t="s">
        <v>49</v>
      </c>
      <c r="D105" s="35" t="s">
        <v>53</v>
      </c>
      <c r="E105" s="35" t="s">
        <v>80</v>
      </c>
      <c r="F105" s="36">
        <v>133.81</v>
      </c>
      <c r="G105" s="37">
        <v>3577.73</v>
      </c>
    </row>
    <row r="106" spans="1:7" x14ac:dyDescent="0.25">
      <c r="A106" s="35" t="s">
        <v>142</v>
      </c>
      <c r="B106" s="35" t="s">
        <v>26</v>
      </c>
      <c r="C106" s="35" t="s">
        <v>49</v>
      </c>
      <c r="D106" s="35" t="s">
        <v>53</v>
      </c>
      <c r="E106" s="35" t="s">
        <v>30</v>
      </c>
      <c r="F106" s="36">
        <v>9409.41</v>
      </c>
      <c r="G106" s="37">
        <v>151091.20000000001</v>
      </c>
    </row>
    <row r="107" spans="1:7" x14ac:dyDescent="0.25">
      <c r="A107" s="35" t="s">
        <v>142</v>
      </c>
      <c r="B107" s="35" t="s">
        <v>26</v>
      </c>
      <c r="C107" s="35" t="s">
        <v>49</v>
      </c>
      <c r="D107" s="35" t="s">
        <v>53</v>
      </c>
      <c r="E107" s="35" t="s">
        <v>154</v>
      </c>
      <c r="F107" s="36">
        <v>55</v>
      </c>
      <c r="G107" s="37">
        <v>1292</v>
      </c>
    </row>
    <row r="108" spans="1:7" ht="15.75" thickBot="1" x14ac:dyDescent="0.3">
      <c r="A108" s="35" t="s">
        <v>142</v>
      </c>
      <c r="B108" s="35" t="s">
        <v>156</v>
      </c>
      <c r="C108" s="35" t="s">
        <v>49</v>
      </c>
      <c r="D108" s="35" t="s">
        <v>53</v>
      </c>
      <c r="E108" s="35" t="s">
        <v>55</v>
      </c>
      <c r="F108" s="36">
        <v>7598.81</v>
      </c>
      <c r="G108" s="37">
        <v>225097.64</v>
      </c>
    </row>
    <row r="109" spans="1:7" ht="15.75" thickBot="1" x14ac:dyDescent="0.3">
      <c r="A109" s="23" t="s">
        <v>142</v>
      </c>
      <c r="B109" s="25"/>
      <c r="C109" s="25"/>
      <c r="D109" s="25"/>
      <c r="E109" s="25"/>
      <c r="F109" s="25">
        <f>SUM(F103:F108)</f>
        <v>41656.71</v>
      </c>
      <c r="G109" s="24">
        <f>SUM(G103:G108)</f>
        <v>397623.18000000005</v>
      </c>
    </row>
    <row r="110" spans="1:7" x14ac:dyDescent="0.25">
      <c r="A110" s="35" t="s">
        <v>141</v>
      </c>
      <c r="B110" s="35" t="s">
        <v>26</v>
      </c>
      <c r="C110" s="35" t="s">
        <v>49</v>
      </c>
      <c r="D110" s="35" t="s">
        <v>53</v>
      </c>
      <c r="E110" s="35" t="s">
        <v>55</v>
      </c>
      <c r="F110" s="36">
        <v>1990.84</v>
      </c>
      <c r="G110" s="37">
        <v>32406.560000000001</v>
      </c>
    </row>
    <row r="111" spans="1:7" x14ac:dyDescent="0.25">
      <c r="A111" s="35" t="s">
        <v>141</v>
      </c>
      <c r="B111" s="35" t="s">
        <v>26</v>
      </c>
      <c r="C111" s="35" t="s">
        <v>49</v>
      </c>
      <c r="D111" s="35" t="s">
        <v>48</v>
      </c>
      <c r="E111" s="35" t="s">
        <v>54</v>
      </c>
      <c r="F111" s="36">
        <v>49945</v>
      </c>
      <c r="G111" s="37">
        <v>32860.53</v>
      </c>
    </row>
    <row r="112" spans="1:7" ht="15.75" thickBot="1" x14ac:dyDescent="0.3">
      <c r="A112" s="35" t="s">
        <v>141</v>
      </c>
      <c r="B112" s="35" t="s">
        <v>26</v>
      </c>
      <c r="C112" s="35" t="s">
        <v>49</v>
      </c>
      <c r="D112" s="35" t="s">
        <v>48</v>
      </c>
      <c r="E112" s="35" t="s">
        <v>159</v>
      </c>
      <c r="F112" s="36">
        <v>24947</v>
      </c>
      <c r="G112" s="37">
        <v>23701.41</v>
      </c>
    </row>
    <row r="113" spans="1:7" ht="15.75" thickBot="1" x14ac:dyDescent="0.3">
      <c r="A113" s="23" t="s">
        <v>143</v>
      </c>
      <c r="B113" s="25"/>
      <c r="C113" s="25"/>
      <c r="D113" s="25"/>
      <c r="E113" s="25"/>
      <c r="F113" s="25">
        <f>SUM(F110:F112)</f>
        <v>76882.84</v>
      </c>
      <c r="G113" s="24">
        <f>SUM(G110:G112)</f>
        <v>88968.5</v>
      </c>
    </row>
    <row r="114" spans="1:7" x14ac:dyDescent="0.25">
      <c r="A114" s="35" t="s">
        <v>146</v>
      </c>
      <c r="B114" s="35" t="s">
        <v>172</v>
      </c>
      <c r="C114" s="35" t="s">
        <v>49</v>
      </c>
      <c r="D114" s="35" t="s">
        <v>173</v>
      </c>
      <c r="E114" s="35" t="s">
        <v>47</v>
      </c>
      <c r="F114" s="36">
        <v>52909.3515625</v>
      </c>
      <c r="G114" s="37">
        <v>15906</v>
      </c>
    </row>
    <row r="115" spans="1:7" x14ac:dyDescent="0.25">
      <c r="A115" s="35" t="s">
        <v>146</v>
      </c>
      <c r="B115" s="35" t="s">
        <v>26</v>
      </c>
      <c r="C115" s="35" t="s">
        <v>49</v>
      </c>
      <c r="D115" s="35" t="s">
        <v>173</v>
      </c>
      <c r="E115" s="35" t="s">
        <v>134</v>
      </c>
      <c r="F115" s="36">
        <v>25307.0703125</v>
      </c>
      <c r="G115" s="37">
        <v>7608</v>
      </c>
    </row>
    <row r="116" spans="1:7" ht="30" x14ac:dyDescent="0.25">
      <c r="A116" s="35" t="s">
        <v>146</v>
      </c>
      <c r="B116" s="35" t="s">
        <v>26</v>
      </c>
      <c r="C116" s="35" t="s">
        <v>49</v>
      </c>
      <c r="D116" s="35" t="s">
        <v>174</v>
      </c>
      <c r="E116" s="35" t="s">
        <v>50</v>
      </c>
      <c r="F116" s="36">
        <v>56210</v>
      </c>
      <c r="G116" s="37">
        <v>16863</v>
      </c>
    </row>
    <row r="117" spans="1:7" ht="30" x14ac:dyDescent="0.25">
      <c r="A117" s="35" t="s">
        <v>146</v>
      </c>
      <c r="B117" s="35" t="s">
        <v>26</v>
      </c>
      <c r="C117" s="35" t="s">
        <v>49</v>
      </c>
      <c r="D117" s="35" t="s">
        <v>174</v>
      </c>
      <c r="E117" s="35" t="s">
        <v>47</v>
      </c>
      <c r="F117" s="36">
        <v>50750</v>
      </c>
      <c r="G117" s="37">
        <v>15225</v>
      </c>
    </row>
    <row r="118" spans="1:7" x14ac:dyDescent="0.25">
      <c r="A118" s="35" t="s">
        <v>146</v>
      </c>
      <c r="B118" s="35" t="s">
        <v>26</v>
      </c>
      <c r="C118" s="35" t="s">
        <v>49</v>
      </c>
      <c r="D118" s="35" t="s">
        <v>48</v>
      </c>
      <c r="E118" s="35" t="s">
        <v>54</v>
      </c>
      <c r="F118" s="36">
        <v>50308</v>
      </c>
      <c r="G118" s="37">
        <v>35805.169921875</v>
      </c>
    </row>
    <row r="119" spans="1:7" x14ac:dyDescent="0.25">
      <c r="A119" s="35" t="s">
        <v>146</v>
      </c>
      <c r="B119" s="35" t="s">
        <v>26</v>
      </c>
      <c r="C119" s="35" t="s">
        <v>49</v>
      </c>
      <c r="D119" s="35" t="s">
        <v>48</v>
      </c>
      <c r="E119" s="35" t="s">
        <v>175</v>
      </c>
      <c r="F119" s="36">
        <v>20000</v>
      </c>
      <c r="G119" s="37">
        <v>11000</v>
      </c>
    </row>
    <row r="120" spans="1:7" x14ac:dyDescent="0.25">
      <c r="A120" s="35" t="s">
        <v>146</v>
      </c>
      <c r="B120" s="35" t="s">
        <v>26</v>
      </c>
      <c r="C120" s="35" t="s">
        <v>49</v>
      </c>
      <c r="D120" s="35" t="s">
        <v>48</v>
      </c>
      <c r="E120" s="35" t="s">
        <v>51</v>
      </c>
      <c r="F120" s="36">
        <v>16000</v>
      </c>
      <c r="G120" s="37">
        <v>8800</v>
      </c>
    </row>
    <row r="121" spans="1:7" ht="30" x14ac:dyDescent="0.25">
      <c r="A121" s="35" t="s">
        <v>146</v>
      </c>
      <c r="B121" s="35" t="s">
        <v>176</v>
      </c>
      <c r="C121" s="35" t="s">
        <v>49</v>
      </c>
      <c r="D121" s="35" t="s">
        <v>173</v>
      </c>
      <c r="E121" s="35" t="s">
        <v>50</v>
      </c>
      <c r="F121" s="36">
        <v>27120</v>
      </c>
      <c r="G121" s="37">
        <v>11756.7998046875</v>
      </c>
    </row>
    <row r="122" spans="1:7" ht="30" x14ac:dyDescent="0.25">
      <c r="A122" s="35" t="s">
        <v>146</v>
      </c>
      <c r="B122" s="35" t="s">
        <v>62</v>
      </c>
      <c r="C122" s="35" t="s">
        <v>49</v>
      </c>
      <c r="D122" s="35" t="s">
        <v>177</v>
      </c>
      <c r="E122" s="35" t="s">
        <v>50</v>
      </c>
      <c r="F122" s="36">
        <v>54311</v>
      </c>
      <c r="G122" s="37">
        <v>24167.9296875</v>
      </c>
    </row>
    <row r="123" spans="1:7" ht="30" x14ac:dyDescent="0.25">
      <c r="A123" s="35" t="s">
        <v>146</v>
      </c>
      <c r="B123" s="35" t="s">
        <v>176</v>
      </c>
      <c r="C123" s="35" t="s">
        <v>49</v>
      </c>
      <c r="D123" s="35" t="s">
        <v>177</v>
      </c>
      <c r="E123" s="35" t="s">
        <v>47</v>
      </c>
      <c r="F123" s="36">
        <v>48000</v>
      </c>
      <c r="G123" s="37">
        <v>36000</v>
      </c>
    </row>
    <row r="124" spans="1:7" ht="30" x14ac:dyDescent="0.25">
      <c r="A124" s="35" t="s">
        <v>146</v>
      </c>
      <c r="B124" s="35" t="s">
        <v>176</v>
      </c>
      <c r="C124" s="35" t="s">
        <v>49</v>
      </c>
      <c r="D124" s="35" t="s">
        <v>174</v>
      </c>
      <c r="E124" s="35" t="s">
        <v>47</v>
      </c>
      <c r="F124" s="36">
        <v>102850</v>
      </c>
      <c r="G124" s="37">
        <v>41376</v>
      </c>
    </row>
    <row r="125" spans="1:7" ht="30" x14ac:dyDescent="0.25">
      <c r="A125" s="35" t="s">
        <v>146</v>
      </c>
      <c r="B125" s="35" t="s">
        <v>62</v>
      </c>
      <c r="C125" s="35" t="s">
        <v>49</v>
      </c>
      <c r="D125" s="35" t="s">
        <v>178</v>
      </c>
      <c r="E125" s="35" t="s">
        <v>50</v>
      </c>
      <c r="F125" s="36">
        <v>51342</v>
      </c>
      <c r="G125" s="37">
        <v>35989.4599609375</v>
      </c>
    </row>
    <row r="126" spans="1:7" ht="30.75" thickBot="1" x14ac:dyDescent="0.3">
      <c r="A126" s="35" t="s">
        <v>146</v>
      </c>
      <c r="B126" s="35" t="s">
        <v>62</v>
      </c>
      <c r="C126" s="35" t="s">
        <v>49</v>
      </c>
      <c r="D126" s="35" t="s">
        <v>178</v>
      </c>
      <c r="E126" s="35" t="s">
        <v>47</v>
      </c>
      <c r="F126" s="36">
        <v>25000</v>
      </c>
      <c r="G126" s="37">
        <v>18000</v>
      </c>
    </row>
    <row r="127" spans="1:7" ht="15.75" thickBot="1" x14ac:dyDescent="0.3">
      <c r="A127" s="23" t="s">
        <v>146</v>
      </c>
      <c r="B127" s="25"/>
      <c r="C127" s="25"/>
      <c r="D127" s="25"/>
      <c r="E127" s="25"/>
      <c r="F127" s="25">
        <f>SUM(F114:F126)</f>
        <v>580107.421875</v>
      </c>
      <c r="G127" s="24">
        <f>SUM(G114:G126)</f>
        <v>278497.359375</v>
      </c>
    </row>
    <row r="128" spans="1:7" ht="16.5" thickBot="1" x14ac:dyDescent="0.3">
      <c r="A128" s="26" t="s">
        <v>0</v>
      </c>
      <c r="B128" s="26"/>
      <c r="C128" s="26"/>
      <c r="D128" s="26"/>
      <c r="E128" s="26"/>
      <c r="F128" s="26">
        <f>SUM(F127,F113,F109,F102,F93,F80,F62,F49,F40,F37,F29,F20)</f>
        <v>4806133.0204168074</v>
      </c>
      <c r="G128" s="27">
        <f>SUM(G127,G113,G109,G102,G93,G80,G62,G49,G40,G37,G29,G20)</f>
        <v>5360594.5827469248</v>
      </c>
    </row>
  </sheetData>
  <sortState ref="A12:H75">
    <sortCondition ref="D12:D75"/>
  </sortState>
  <mergeCells count="5">
    <mergeCell ref="A6:G6"/>
    <mergeCell ref="A7:G7"/>
    <mergeCell ref="A8:G8"/>
    <mergeCell ref="A9:G9"/>
    <mergeCell ref="A10:G10"/>
  </mergeCells>
  <printOptions horizontalCentered="1"/>
  <pageMargins left="0.39370078740157483" right="0.47244094488188981" top="0.74803149606299213" bottom="0.74803149606299213" header="0.31496062992125984" footer="0.31496062992125984"/>
  <pageSetup scale="88" orientation="portrait" r:id="rId1"/>
  <headerFooter>
    <oddFooter>&amp;CE-Página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57" workbookViewId="0">
      <selection activeCell="F67" sqref="F67"/>
    </sheetView>
  </sheetViews>
  <sheetFormatPr baseColWidth="10" defaultColWidth="24.5703125" defaultRowHeight="15" x14ac:dyDescent="0.25"/>
  <cols>
    <col min="1" max="2" width="11.42578125" bestFit="1" customWidth="1"/>
    <col min="3" max="3" width="12" bestFit="1" customWidth="1"/>
    <col min="4" max="4" width="18.7109375" bestFit="1" customWidth="1"/>
    <col min="5" max="5" width="10.42578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2" t="s">
        <v>14</v>
      </c>
      <c r="B6" s="52"/>
      <c r="C6" s="52"/>
      <c r="D6" s="52"/>
      <c r="E6" s="52"/>
      <c r="F6" s="52"/>
      <c r="G6" s="52"/>
    </row>
    <row r="7" spans="1:7" ht="23.25" x14ac:dyDescent="0.35">
      <c r="A7" s="53" t="s">
        <v>15</v>
      </c>
      <c r="B7" s="53"/>
      <c r="C7" s="53"/>
      <c r="D7" s="53"/>
      <c r="E7" s="53"/>
      <c r="F7" s="53"/>
      <c r="G7" s="53"/>
    </row>
    <row r="8" spans="1:7" ht="22.5" x14ac:dyDescent="0.35">
      <c r="A8" s="54" t="s">
        <v>16</v>
      </c>
      <c r="B8" s="54"/>
      <c r="C8" s="54"/>
      <c r="D8" s="54"/>
      <c r="E8" s="54"/>
      <c r="F8" s="54"/>
      <c r="G8" s="54"/>
    </row>
    <row r="9" spans="1:7" ht="20.25" thickBot="1" x14ac:dyDescent="0.4">
      <c r="A9" s="59" t="str">
        <f>Consolidado!A9</f>
        <v>“Año del Desarrollo Agroforestal”</v>
      </c>
      <c r="B9" s="59"/>
      <c r="C9" s="59"/>
      <c r="D9" s="59"/>
      <c r="E9" s="59"/>
      <c r="F9" s="59"/>
      <c r="G9" s="59"/>
    </row>
    <row r="10" spans="1:7" ht="15.75" thickBot="1" x14ac:dyDescent="0.3">
      <c r="A10" s="56" t="s">
        <v>87</v>
      </c>
      <c r="B10" s="57"/>
      <c r="C10" s="57"/>
      <c r="D10" s="57"/>
      <c r="E10" s="57"/>
      <c r="F10" s="57"/>
      <c r="G10" s="60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13</v>
      </c>
      <c r="E11" s="3" t="s">
        <v>19</v>
      </c>
      <c r="F11" s="5" t="s">
        <v>7</v>
      </c>
      <c r="G11" s="4" t="s">
        <v>8</v>
      </c>
    </row>
    <row r="12" spans="1:7" x14ac:dyDescent="0.25">
      <c r="A12" s="35" t="s">
        <v>39</v>
      </c>
      <c r="B12" s="35" t="s">
        <v>26</v>
      </c>
      <c r="C12" s="35" t="s">
        <v>3</v>
      </c>
      <c r="D12" s="35" t="s">
        <v>61</v>
      </c>
      <c r="E12" s="35" t="s">
        <v>23</v>
      </c>
      <c r="F12" s="36">
        <v>33444.640258789063</v>
      </c>
      <c r="G12" s="37">
        <v>95296.75146484375</v>
      </c>
    </row>
    <row r="13" spans="1:7" x14ac:dyDescent="0.25">
      <c r="A13" s="35" t="s">
        <v>39</v>
      </c>
      <c r="B13" s="35" t="s">
        <v>26</v>
      </c>
      <c r="C13" s="35" t="s">
        <v>3</v>
      </c>
      <c r="D13" s="35" t="s">
        <v>60</v>
      </c>
      <c r="E13" s="35" t="s">
        <v>23</v>
      </c>
      <c r="F13" s="36">
        <v>145141.8671875</v>
      </c>
      <c r="G13" s="37">
        <v>153137.2734375</v>
      </c>
    </row>
    <row r="14" spans="1:7" x14ac:dyDescent="0.25">
      <c r="A14" s="35" t="s">
        <v>39</v>
      </c>
      <c r="B14" s="35" t="s">
        <v>26</v>
      </c>
      <c r="C14" s="35" t="s">
        <v>3</v>
      </c>
      <c r="D14" s="35" t="s">
        <v>60</v>
      </c>
      <c r="E14" s="35" t="s">
        <v>59</v>
      </c>
      <c r="F14" s="36">
        <v>4308.169921875</v>
      </c>
      <c r="G14" s="37">
        <v>10949.849609375</v>
      </c>
    </row>
    <row r="15" spans="1:7" x14ac:dyDescent="0.25">
      <c r="A15" s="35" t="s">
        <v>39</v>
      </c>
      <c r="B15" s="35" t="s">
        <v>26</v>
      </c>
      <c r="C15" s="35" t="s">
        <v>3</v>
      </c>
      <c r="D15" s="35" t="s">
        <v>58</v>
      </c>
      <c r="E15" s="35" t="s">
        <v>23</v>
      </c>
      <c r="F15" s="36">
        <v>137190.35986328125</v>
      </c>
      <c r="G15" s="37">
        <v>156085.419921875</v>
      </c>
    </row>
    <row r="16" spans="1:7" ht="15.75" thickBot="1" x14ac:dyDescent="0.3">
      <c r="A16" s="35" t="s">
        <v>39</v>
      </c>
      <c r="B16" s="35" t="s">
        <v>2</v>
      </c>
      <c r="C16" s="35" t="s">
        <v>3</v>
      </c>
      <c r="D16" s="35" t="s">
        <v>57</v>
      </c>
      <c r="E16" s="35" t="s">
        <v>27</v>
      </c>
      <c r="F16" s="36">
        <v>295.17999267578125</v>
      </c>
      <c r="G16" s="37">
        <v>507.42001342773437</v>
      </c>
    </row>
    <row r="17" spans="1:7" ht="15.75" thickBot="1" x14ac:dyDescent="0.3">
      <c r="A17" s="23" t="s">
        <v>39</v>
      </c>
      <c r="B17" s="25"/>
      <c r="C17" s="25"/>
      <c r="D17" s="25"/>
      <c r="E17" s="25"/>
      <c r="F17" s="25">
        <f>SUM(F12:F16)</f>
        <v>320380.21722412109</v>
      </c>
      <c r="G17" s="24">
        <f>SUM(G12:G16)</f>
        <v>415976.71444702148</v>
      </c>
    </row>
    <row r="18" spans="1:7" x14ac:dyDescent="0.25">
      <c r="A18" s="35" t="s">
        <v>77</v>
      </c>
      <c r="B18" s="35" t="s">
        <v>26</v>
      </c>
      <c r="C18" s="35" t="s">
        <v>3</v>
      </c>
      <c r="D18" s="35" t="s">
        <v>60</v>
      </c>
      <c r="E18" s="35" t="s">
        <v>23</v>
      </c>
      <c r="F18" s="36">
        <v>38990.4609375</v>
      </c>
      <c r="G18" s="37">
        <v>43778.3984375</v>
      </c>
    </row>
    <row r="19" spans="1:7" x14ac:dyDescent="0.25">
      <c r="A19" s="35" t="s">
        <v>77</v>
      </c>
      <c r="B19" s="35" t="s">
        <v>26</v>
      </c>
      <c r="C19" s="35" t="s">
        <v>3</v>
      </c>
      <c r="D19" s="35" t="s">
        <v>58</v>
      </c>
      <c r="E19" s="35" t="s">
        <v>23</v>
      </c>
      <c r="F19" s="36">
        <v>34318.0400390625</v>
      </c>
      <c r="G19" s="37">
        <v>42490.7998046875</v>
      </c>
    </row>
    <row r="20" spans="1:7" ht="15.75" thickBot="1" x14ac:dyDescent="0.3">
      <c r="A20" s="35" t="s">
        <v>77</v>
      </c>
      <c r="B20" s="35" t="s">
        <v>2</v>
      </c>
      <c r="C20" s="35" t="s">
        <v>3</v>
      </c>
      <c r="D20" s="35" t="s">
        <v>57</v>
      </c>
      <c r="E20" s="35" t="s">
        <v>59</v>
      </c>
      <c r="F20" s="36">
        <v>7846.75</v>
      </c>
      <c r="G20" s="37">
        <v>21298.7109375</v>
      </c>
    </row>
    <row r="21" spans="1:7" ht="15.75" thickBot="1" x14ac:dyDescent="0.3">
      <c r="A21" s="23" t="s">
        <v>77</v>
      </c>
      <c r="B21" s="25"/>
      <c r="C21" s="25"/>
      <c r="D21" s="25"/>
      <c r="E21" s="25"/>
      <c r="F21" s="25">
        <f>SUM(F18:F20)</f>
        <v>81155.2509765625</v>
      </c>
      <c r="G21" s="24">
        <f>SUM(G18:G20)</f>
        <v>107567.9091796875</v>
      </c>
    </row>
    <row r="22" spans="1:7" x14ac:dyDescent="0.25">
      <c r="A22" s="35" t="s">
        <v>102</v>
      </c>
      <c r="B22" s="35" t="s">
        <v>2</v>
      </c>
      <c r="C22" s="35" t="s">
        <v>3</v>
      </c>
      <c r="D22" s="35" t="s">
        <v>57</v>
      </c>
      <c r="E22" s="35" t="s">
        <v>27</v>
      </c>
      <c r="F22" s="36">
        <v>205.48000335693359</v>
      </c>
      <c r="G22" s="37">
        <v>541.04000854492187</v>
      </c>
    </row>
    <row r="23" spans="1:7" x14ac:dyDescent="0.25">
      <c r="A23" s="35" t="s">
        <v>102</v>
      </c>
      <c r="B23" s="35" t="s">
        <v>2</v>
      </c>
      <c r="C23" s="35" t="s">
        <v>3</v>
      </c>
      <c r="D23" s="35" t="s">
        <v>57</v>
      </c>
      <c r="E23" s="35" t="s">
        <v>23</v>
      </c>
      <c r="F23" s="36">
        <v>271258.578125</v>
      </c>
      <c r="G23" s="37">
        <v>325330.69921875</v>
      </c>
    </row>
    <row r="24" spans="1:7" x14ac:dyDescent="0.25">
      <c r="A24" s="35" t="s">
        <v>102</v>
      </c>
      <c r="B24" s="35" t="s">
        <v>2</v>
      </c>
      <c r="C24" s="35" t="s">
        <v>3</v>
      </c>
      <c r="D24" s="35" t="s">
        <v>57</v>
      </c>
      <c r="E24" s="35" t="s">
        <v>59</v>
      </c>
      <c r="F24" s="36">
        <v>5977.43994140625</v>
      </c>
      <c r="G24" s="37">
        <v>16036.990234375</v>
      </c>
    </row>
    <row r="25" spans="1:7" ht="15.75" thickBot="1" x14ac:dyDescent="0.3">
      <c r="A25" s="35" t="s">
        <v>102</v>
      </c>
      <c r="B25" s="35" t="s">
        <v>109</v>
      </c>
      <c r="C25" s="35" t="s">
        <v>3</v>
      </c>
      <c r="D25" s="35" t="s">
        <v>60</v>
      </c>
      <c r="E25" s="35" t="s">
        <v>23</v>
      </c>
      <c r="F25" s="36">
        <v>68883.931640625</v>
      </c>
      <c r="G25" s="37">
        <v>82371.6015625</v>
      </c>
    </row>
    <row r="26" spans="1:7" ht="15.75" thickBot="1" x14ac:dyDescent="0.3">
      <c r="A26" s="23" t="s">
        <v>102</v>
      </c>
      <c r="B26" s="25"/>
      <c r="C26" s="25"/>
      <c r="D26" s="25"/>
      <c r="E26" s="25"/>
      <c r="F26" s="25">
        <f>SUM(F22:F25)</f>
        <v>346325.42971038818</v>
      </c>
      <c r="G26" s="24">
        <f>SUM(G22:G25)</f>
        <v>424280.33102416992</v>
      </c>
    </row>
    <row r="27" spans="1:7" x14ac:dyDescent="0.25">
      <c r="A27" s="35" t="s">
        <v>122</v>
      </c>
      <c r="B27" s="35" t="s">
        <v>26</v>
      </c>
      <c r="C27" s="35" t="s">
        <v>3</v>
      </c>
      <c r="D27" s="35" t="s">
        <v>60</v>
      </c>
      <c r="E27" s="35" t="s">
        <v>27</v>
      </c>
      <c r="F27" s="36">
        <v>330.68000793457031</v>
      </c>
      <c r="G27" s="37">
        <v>987.79501342773437</v>
      </c>
    </row>
    <row r="28" spans="1:7" x14ac:dyDescent="0.25">
      <c r="A28" s="35" t="s">
        <v>122</v>
      </c>
      <c r="B28" s="35" t="s">
        <v>26</v>
      </c>
      <c r="C28" s="35" t="s">
        <v>3</v>
      </c>
      <c r="D28" s="35" t="s">
        <v>58</v>
      </c>
      <c r="E28" s="35" t="s">
        <v>27</v>
      </c>
      <c r="F28" s="36">
        <v>30.530000686645508</v>
      </c>
      <c r="G28" s="37">
        <v>67.300003051757813</v>
      </c>
    </row>
    <row r="29" spans="1:7" x14ac:dyDescent="0.25">
      <c r="A29" s="35" t="s">
        <v>122</v>
      </c>
      <c r="B29" s="35" t="s">
        <v>2</v>
      </c>
      <c r="C29" s="35" t="s">
        <v>3</v>
      </c>
      <c r="D29" s="35" t="s">
        <v>57</v>
      </c>
      <c r="E29" s="35" t="s">
        <v>59</v>
      </c>
      <c r="F29" s="36">
        <v>6435.169921875</v>
      </c>
      <c r="G29" s="37">
        <v>17834.119140625</v>
      </c>
    </row>
    <row r="30" spans="1:7" x14ac:dyDescent="0.25">
      <c r="A30" s="35" t="s">
        <v>122</v>
      </c>
      <c r="B30" s="35" t="s">
        <v>124</v>
      </c>
      <c r="C30" s="35" t="s">
        <v>3</v>
      </c>
      <c r="D30" s="35" t="s">
        <v>60</v>
      </c>
      <c r="E30" s="35" t="s">
        <v>27</v>
      </c>
      <c r="F30" s="36">
        <v>73.480003356933594</v>
      </c>
      <c r="G30" s="37">
        <v>144.50399780273437</v>
      </c>
    </row>
    <row r="31" spans="1:7" x14ac:dyDescent="0.25">
      <c r="A31" s="35" t="s">
        <v>122</v>
      </c>
      <c r="B31" s="35" t="s">
        <v>109</v>
      </c>
      <c r="C31" s="35" t="s">
        <v>3</v>
      </c>
      <c r="D31" s="35" t="s">
        <v>60</v>
      </c>
      <c r="E31" s="35" t="s">
        <v>27</v>
      </c>
      <c r="F31" s="36">
        <v>36.740001678466797</v>
      </c>
      <c r="G31" s="37">
        <v>109.75499725341797</v>
      </c>
    </row>
    <row r="32" spans="1:7" ht="15.75" thickBot="1" x14ac:dyDescent="0.3">
      <c r="A32" s="35" t="s">
        <v>122</v>
      </c>
      <c r="B32" s="35" t="s">
        <v>109</v>
      </c>
      <c r="C32" s="35" t="s">
        <v>3</v>
      </c>
      <c r="D32" s="35" t="s">
        <v>58</v>
      </c>
      <c r="E32" s="35" t="s">
        <v>27</v>
      </c>
      <c r="F32" s="36">
        <v>38.760001182556152</v>
      </c>
      <c r="G32" s="37">
        <v>100.95000457763672</v>
      </c>
    </row>
    <row r="33" spans="1:7" ht="15.75" thickBot="1" x14ac:dyDescent="0.3">
      <c r="A33" s="23" t="s">
        <v>122</v>
      </c>
      <c r="B33" s="25"/>
      <c r="C33" s="25"/>
      <c r="D33" s="25"/>
      <c r="E33" s="25"/>
      <c r="F33" s="25">
        <f>SUM(F27:F32)</f>
        <v>6945.3599367141724</v>
      </c>
      <c r="G33" s="24">
        <f>SUM(G27:G32)</f>
        <v>19244.423156738281</v>
      </c>
    </row>
    <row r="34" spans="1:7" x14ac:dyDescent="0.25">
      <c r="A34" s="35" t="s">
        <v>125</v>
      </c>
      <c r="B34" s="35" t="s">
        <v>2</v>
      </c>
      <c r="C34" s="35" t="s">
        <v>3</v>
      </c>
      <c r="D34" s="35" t="s">
        <v>57</v>
      </c>
      <c r="E34" s="35" t="s">
        <v>27</v>
      </c>
      <c r="F34" s="36">
        <v>132.27000427246094</v>
      </c>
      <c r="G34" s="37">
        <v>396.55999755859375</v>
      </c>
    </row>
    <row r="35" spans="1:7" x14ac:dyDescent="0.25">
      <c r="A35" s="35" t="s">
        <v>125</v>
      </c>
      <c r="B35" s="35" t="s">
        <v>124</v>
      </c>
      <c r="C35" s="35" t="s">
        <v>3</v>
      </c>
      <c r="D35" s="35" t="s">
        <v>60</v>
      </c>
      <c r="E35" s="35" t="s">
        <v>27</v>
      </c>
      <c r="F35" s="36">
        <v>21.770000457763672</v>
      </c>
      <c r="G35" s="37">
        <v>67.299781799316406</v>
      </c>
    </row>
    <row r="36" spans="1:7" ht="15.75" thickBot="1" x14ac:dyDescent="0.3">
      <c r="A36" s="35" t="s">
        <v>125</v>
      </c>
      <c r="B36" s="35" t="s">
        <v>109</v>
      </c>
      <c r="C36" s="35" t="s">
        <v>3</v>
      </c>
      <c r="D36" s="35" t="s">
        <v>60</v>
      </c>
      <c r="E36" s="35" t="s">
        <v>27</v>
      </c>
      <c r="F36" s="36">
        <v>293.92999267578125</v>
      </c>
      <c r="G36" s="37">
        <v>803.01678466796875</v>
      </c>
    </row>
    <row r="37" spans="1:7" ht="15.75" thickBot="1" x14ac:dyDescent="0.3">
      <c r="A37" s="23" t="s">
        <v>125</v>
      </c>
      <c r="B37" s="25"/>
      <c r="C37" s="25"/>
      <c r="D37" s="25"/>
      <c r="E37" s="25"/>
      <c r="F37" s="25">
        <f>SUM(F34:F36)</f>
        <v>447.96999740600586</v>
      </c>
      <c r="G37" s="24">
        <f>SUM(G34:G36)</f>
        <v>1266.8765640258789</v>
      </c>
    </row>
    <row r="38" spans="1:7" x14ac:dyDescent="0.25">
      <c r="A38" s="35" t="s">
        <v>127</v>
      </c>
      <c r="B38" s="35" t="s">
        <v>2</v>
      </c>
      <c r="C38" s="35" t="s">
        <v>3</v>
      </c>
      <c r="D38" s="35" t="s">
        <v>57</v>
      </c>
      <c r="E38" s="35" t="s">
        <v>27</v>
      </c>
      <c r="F38" s="36">
        <v>194.59</v>
      </c>
      <c r="G38" s="37">
        <v>583.29999999999995</v>
      </c>
    </row>
    <row r="39" spans="1:7" x14ac:dyDescent="0.25">
      <c r="A39" s="35" t="s">
        <v>139</v>
      </c>
      <c r="B39" s="35" t="s">
        <v>2</v>
      </c>
      <c r="C39" s="35" t="s">
        <v>3</v>
      </c>
      <c r="D39" s="35" t="s">
        <v>57</v>
      </c>
      <c r="E39" s="35" t="s">
        <v>59</v>
      </c>
      <c r="F39" s="36">
        <v>13192.22</v>
      </c>
      <c r="G39" s="37">
        <v>36352.53</v>
      </c>
    </row>
    <row r="40" spans="1:7" x14ac:dyDescent="0.25">
      <c r="A40" s="35" t="s">
        <v>139</v>
      </c>
      <c r="B40" s="35" t="s">
        <v>2</v>
      </c>
      <c r="C40" s="35" t="s">
        <v>3</v>
      </c>
      <c r="D40" s="35" t="s">
        <v>63</v>
      </c>
      <c r="E40" s="35" t="s">
        <v>23</v>
      </c>
      <c r="F40" s="36">
        <v>2540.14</v>
      </c>
      <c r="G40" s="37">
        <v>3900</v>
      </c>
    </row>
    <row r="41" spans="1:7" x14ac:dyDescent="0.25">
      <c r="A41" s="35" t="s">
        <v>139</v>
      </c>
      <c r="B41" s="35" t="s">
        <v>124</v>
      </c>
      <c r="C41" s="35" t="s">
        <v>3</v>
      </c>
      <c r="D41" s="35" t="s">
        <v>60</v>
      </c>
      <c r="E41" s="35" t="s">
        <v>27</v>
      </c>
      <c r="F41" s="36">
        <v>174.83</v>
      </c>
      <c r="G41" s="37">
        <v>356.3</v>
      </c>
    </row>
    <row r="42" spans="1:7" x14ac:dyDescent="0.25">
      <c r="A42" s="35" t="s">
        <v>127</v>
      </c>
      <c r="B42" s="35" t="s">
        <v>109</v>
      </c>
      <c r="C42" s="35" t="s">
        <v>3</v>
      </c>
      <c r="D42" s="35" t="s">
        <v>60</v>
      </c>
      <c r="E42" s="35" t="s">
        <v>27</v>
      </c>
      <c r="F42" s="36">
        <v>73.48</v>
      </c>
      <c r="G42" s="37">
        <v>219.51</v>
      </c>
    </row>
    <row r="43" spans="1:7" x14ac:dyDescent="0.25">
      <c r="A43" s="35" t="s">
        <v>127</v>
      </c>
      <c r="B43" s="35" t="s">
        <v>109</v>
      </c>
      <c r="C43" s="35" t="s">
        <v>3</v>
      </c>
      <c r="D43" s="35" t="s">
        <v>58</v>
      </c>
      <c r="E43" s="35" t="s">
        <v>27</v>
      </c>
      <c r="F43" s="36">
        <v>13.93</v>
      </c>
      <c r="G43" s="37">
        <v>33.22</v>
      </c>
    </row>
    <row r="44" spans="1:7" ht="15.75" thickBot="1" x14ac:dyDescent="0.3">
      <c r="A44" s="35" t="s">
        <v>139</v>
      </c>
      <c r="B44" s="35" t="s">
        <v>109</v>
      </c>
      <c r="C44" s="35" t="s">
        <v>3</v>
      </c>
      <c r="D44" s="35" t="s">
        <v>58</v>
      </c>
      <c r="E44" s="35" t="s">
        <v>23</v>
      </c>
      <c r="F44" s="36">
        <v>49042.34</v>
      </c>
      <c r="G44" s="37">
        <v>85657.5</v>
      </c>
    </row>
    <row r="45" spans="1:7" ht="15.75" thickBot="1" x14ac:dyDescent="0.3">
      <c r="A45" s="23" t="s">
        <v>127</v>
      </c>
      <c r="B45" s="25"/>
      <c r="C45" s="25"/>
      <c r="D45" s="25"/>
      <c r="E45" s="25"/>
      <c r="F45" s="25">
        <f>SUM(F38:F44)</f>
        <v>65231.53</v>
      </c>
      <c r="G45" s="24">
        <f>SUM(G38:G44)</f>
        <v>127102.36000000002</v>
      </c>
    </row>
    <row r="46" spans="1:7" x14ac:dyDescent="0.25">
      <c r="A46" s="35" t="s">
        <v>133</v>
      </c>
      <c r="B46" s="35" t="s">
        <v>26</v>
      </c>
      <c r="C46" s="35" t="s">
        <v>3</v>
      </c>
      <c r="D46" s="35" t="s">
        <v>60</v>
      </c>
      <c r="E46" s="35" t="s">
        <v>27</v>
      </c>
      <c r="F46" s="36">
        <v>185.07</v>
      </c>
      <c r="G46" s="37">
        <v>474</v>
      </c>
    </row>
    <row r="47" spans="1:7" x14ac:dyDescent="0.25">
      <c r="A47" s="35" t="s">
        <v>131</v>
      </c>
      <c r="B47" s="35" t="s">
        <v>26</v>
      </c>
      <c r="C47" s="35" t="s">
        <v>3</v>
      </c>
      <c r="D47" s="35" t="s">
        <v>60</v>
      </c>
      <c r="E47" s="35" t="s">
        <v>23</v>
      </c>
      <c r="F47" s="36">
        <v>91680.27</v>
      </c>
      <c r="G47" s="37">
        <v>118320</v>
      </c>
    </row>
    <row r="48" spans="1:7" x14ac:dyDescent="0.25">
      <c r="A48" s="35" t="s">
        <v>131</v>
      </c>
      <c r="B48" s="35" t="s">
        <v>160</v>
      </c>
      <c r="C48" s="35" t="s">
        <v>3</v>
      </c>
      <c r="D48" s="35" t="s">
        <v>58</v>
      </c>
      <c r="E48" s="35" t="s">
        <v>72</v>
      </c>
      <c r="F48" s="36">
        <v>1.75</v>
      </c>
      <c r="G48" s="37">
        <v>1</v>
      </c>
    </row>
    <row r="49" spans="1:7" x14ac:dyDescent="0.25">
      <c r="A49" s="35" t="s">
        <v>133</v>
      </c>
      <c r="B49" s="35" t="s">
        <v>2</v>
      </c>
      <c r="C49" s="35" t="s">
        <v>3</v>
      </c>
      <c r="D49" s="35" t="s">
        <v>57</v>
      </c>
      <c r="E49" s="35" t="s">
        <v>27</v>
      </c>
      <c r="F49" s="36">
        <v>194.59</v>
      </c>
      <c r="G49" s="37">
        <v>507.42</v>
      </c>
    </row>
    <row r="50" spans="1:7" x14ac:dyDescent="0.25">
      <c r="A50" s="35" t="s">
        <v>131</v>
      </c>
      <c r="B50" s="35" t="s">
        <v>2</v>
      </c>
      <c r="C50" s="35" t="s">
        <v>3</v>
      </c>
      <c r="D50" s="35" t="s">
        <v>57</v>
      </c>
      <c r="E50" s="35" t="s">
        <v>59</v>
      </c>
      <c r="F50" s="36">
        <v>7215.5</v>
      </c>
      <c r="G50" s="37">
        <v>19874.95</v>
      </c>
    </row>
    <row r="51" spans="1:7" x14ac:dyDescent="0.25">
      <c r="A51" s="35" t="s">
        <v>131</v>
      </c>
      <c r="B51" s="35" t="s">
        <v>2</v>
      </c>
      <c r="C51" s="35" t="s">
        <v>3</v>
      </c>
      <c r="D51" s="35" t="s">
        <v>63</v>
      </c>
      <c r="E51" s="35" t="s">
        <v>23</v>
      </c>
      <c r="F51" s="36">
        <v>1834.91</v>
      </c>
      <c r="G51" s="37">
        <v>6592.04</v>
      </c>
    </row>
    <row r="52" spans="1:7" x14ac:dyDescent="0.25">
      <c r="A52" s="35" t="s">
        <v>131</v>
      </c>
      <c r="B52" s="35" t="s">
        <v>124</v>
      </c>
      <c r="C52" s="35" t="s">
        <v>3</v>
      </c>
      <c r="D52" s="35" t="s">
        <v>60</v>
      </c>
      <c r="E52" s="35" t="s">
        <v>27</v>
      </c>
      <c r="F52" s="36">
        <v>220.45</v>
      </c>
      <c r="G52" s="37">
        <v>508.51</v>
      </c>
    </row>
    <row r="53" spans="1:7" x14ac:dyDescent="0.25">
      <c r="A53" s="35" t="s">
        <v>131</v>
      </c>
      <c r="B53" s="35" t="s">
        <v>124</v>
      </c>
      <c r="C53" s="35" t="s">
        <v>3</v>
      </c>
      <c r="D53" s="35" t="s">
        <v>58</v>
      </c>
      <c r="E53" s="35" t="s">
        <v>72</v>
      </c>
      <c r="F53" s="36">
        <v>1.55</v>
      </c>
      <c r="G53" s="37">
        <v>1</v>
      </c>
    </row>
    <row r="54" spans="1:7" x14ac:dyDescent="0.25">
      <c r="A54" s="35" t="s">
        <v>133</v>
      </c>
      <c r="B54" s="35" t="s">
        <v>109</v>
      </c>
      <c r="C54" s="35" t="s">
        <v>3</v>
      </c>
      <c r="D54" s="35" t="s">
        <v>60</v>
      </c>
      <c r="E54" s="35" t="s">
        <v>27</v>
      </c>
      <c r="F54" s="36">
        <v>36.74</v>
      </c>
      <c r="G54" s="37">
        <v>109.76</v>
      </c>
    </row>
    <row r="55" spans="1:7" x14ac:dyDescent="0.25">
      <c r="A55" s="35" t="s">
        <v>131</v>
      </c>
      <c r="B55" s="35" t="s">
        <v>109</v>
      </c>
      <c r="C55" s="35" t="s">
        <v>3</v>
      </c>
      <c r="D55" s="35" t="s">
        <v>58</v>
      </c>
      <c r="E55" s="35" t="s">
        <v>27</v>
      </c>
      <c r="F55" s="36">
        <v>13.93</v>
      </c>
      <c r="G55" s="37">
        <v>33.65</v>
      </c>
    </row>
    <row r="56" spans="1:7" ht="15.75" thickBot="1" x14ac:dyDescent="0.3">
      <c r="A56" s="35" t="s">
        <v>131</v>
      </c>
      <c r="B56" s="35" t="s">
        <v>109</v>
      </c>
      <c r="C56" s="35" t="s">
        <v>3</v>
      </c>
      <c r="D56" s="35" t="s">
        <v>58</v>
      </c>
      <c r="E56" s="35" t="s">
        <v>23</v>
      </c>
      <c r="F56" s="36">
        <v>72346.14</v>
      </c>
      <c r="G56" s="37">
        <v>126360</v>
      </c>
    </row>
    <row r="57" spans="1:7" ht="15.75" thickBot="1" x14ac:dyDescent="0.3">
      <c r="A57" s="23" t="s">
        <v>131</v>
      </c>
      <c r="B57" s="25"/>
      <c r="C57" s="25"/>
      <c r="D57" s="25"/>
      <c r="E57" s="25"/>
      <c r="F57" s="25">
        <f>SUM(F46:F56)</f>
        <v>173730.90000000002</v>
      </c>
      <c r="G57" s="24">
        <f>SUM(G46:G56)</f>
        <v>272782.33</v>
      </c>
    </row>
    <row r="58" spans="1:7" x14ac:dyDescent="0.25">
      <c r="A58" s="35" t="s">
        <v>144</v>
      </c>
      <c r="B58" s="35" t="s">
        <v>26</v>
      </c>
      <c r="C58" s="35" t="s">
        <v>3</v>
      </c>
      <c r="D58" s="35" t="s">
        <v>58</v>
      </c>
      <c r="E58" s="35" t="s">
        <v>27</v>
      </c>
      <c r="F58" s="36">
        <v>32.659999847412109</v>
      </c>
      <c r="G58" s="37">
        <v>100.94000244140625</v>
      </c>
    </row>
    <row r="59" spans="1:7" x14ac:dyDescent="0.25">
      <c r="A59" s="35" t="s">
        <v>144</v>
      </c>
      <c r="B59" s="35" t="s">
        <v>124</v>
      </c>
      <c r="C59" s="35" t="s">
        <v>3</v>
      </c>
      <c r="D59" s="35" t="s">
        <v>60</v>
      </c>
      <c r="E59" s="35" t="s">
        <v>27</v>
      </c>
      <c r="F59" s="36">
        <v>73.480003356933594</v>
      </c>
      <c r="G59" s="37">
        <v>144.5</v>
      </c>
    </row>
    <row r="60" spans="1:7" x14ac:dyDescent="0.25">
      <c r="A60" s="35" t="s">
        <v>144</v>
      </c>
      <c r="B60" s="35" t="s">
        <v>109</v>
      </c>
      <c r="C60" s="35" t="s">
        <v>3</v>
      </c>
      <c r="D60" s="35" t="s">
        <v>60</v>
      </c>
      <c r="E60" s="35" t="s">
        <v>27</v>
      </c>
      <c r="F60" s="36">
        <v>220.44999694824219</v>
      </c>
      <c r="G60" s="37">
        <v>658.530029296875</v>
      </c>
    </row>
    <row r="61" spans="1:7" x14ac:dyDescent="0.25">
      <c r="A61" s="35" t="s">
        <v>144</v>
      </c>
      <c r="B61" s="35" t="s">
        <v>109</v>
      </c>
      <c r="C61" s="35" t="s">
        <v>3</v>
      </c>
      <c r="D61" s="35" t="s">
        <v>60</v>
      </c>
      <c r="E61" s="35" t="s">
        <v>23</v>
      </c>
      <c r="F61" s="36">
        <v>41686.80859375</v>
      </c>
      <c r="G61" s="37">
        <v>80057.80078125</v>
      </c>
    </row>
    <row r="62" spans="1:7" ht="15.75" thickBot="1" x14ac:dyDescent="0.3">
      <c r="A62" s="35" t="s">
        <v>144</v>
      </c>
      <c r="B62" s="35" t="s">
        <v>109</v>
      </c>
      <c r="C62" s="35" t="s">
        <v>3</v>
      </c>
      <c r="D62" s="35" t="s">
        <v>58</v>
      </c>
      <c r="E62" s="35" t="s">
        <v>23</v>
      </c>
      <c r="F62" s="36">
        <v>39861.12109375</v>
      </c>
      <c r="G62" s="37">
        <v>48275.35009765625</v>
      </c>
    </row>
    <row r="63" spans="1:7" ht="15.75" thickBot="1" x14ac:dyDescent="0.3">
      <c r="A63" s="23" t="s">
        <v>144</v>
      </c>
      <c r="B63" s="25"/>
      <c r="C63" s="25"/>
      <c r="D63" s="25"/>
      <c r="E63" s="25"/>
      <c r="F63" s="25">
        <f>SUM(F58:F62)</f>
        <v>81874.519687652588</v>
      </c>
      <c r="G63" s="24">
        <f>SUM(G58:G62)</f>
        <v>129237.12091064453</v>
      </c>
    </row>
    <row r="64" spans="1:7" x14ac:dyDescent="0.25">
      <c r="A64" s="35" t="s">
        <v>145</v>
      </c>
      <c r="B64" s="35" t="s">
        <v>26</v>
      </c>
      <c r="C64" s="35" t="s">
        <v>3</v>
      </c>
      <c r="D64" s="35" t="s">
        <v>60</v>
      </c>
      <c r="E64" s="35" t="s">
        <v>23</v>
      </c>
      <c r="F64" s="36">
        <v>36763.85</v>
      </c>
      <c r="G64" s="37">
        <v>65280</v>
      </c>
    </row>
    <row r="65" spans="1:7" x14ac:dyDescent="0.25">
      <c r="A65" s="35" t="s">
        <v>145</v>
      </c>
      <c r="B65" s="35" t="s">
        <v>2</v>
      </c>
      <c r="C65" s="35" t="s">
        <v>3</v>
      </c>
      <c r="D65" s="35" t="s">
        <v>61</v>
      </c>
      <c r="E65" s="35" t="s">
        <v>23</v>
      </c>
      <c r="F65" s="36">
        <v>274.43</v>
      </c>
      <c r="G65" s="37">
        <v>577.94000000000005</v>
      </c>
    </row>
    <row r="66" spans="1:7" ht="15.75" thickBot="1" x14ac:dyDescent="0.3">
      <c r="A66" s="35" t="s">
        <v>145</v>
      </c>
      <c r="B66" s="35" t="s">
        <v>109</v>
      </c>
      <c r="C66" s="35" t="s">
        <v>3</v>
      </c>
      <c r="D66" s="35" t="s">
        <v>58</v>
      </c>
      <c r="E66" s="35" t="s">
        <v>23</v>
      </c>
      <c r="F66" s="36">
        <v>88113.38</v>
      </c>
      <c r="G66" s="37">
        <v>153900</v>
      </c>
    </row>
    <row r="67" spans="1:7" ht="15.75" thickBot="1" x14ac:dyDescent="0.3">
      <c r="A67" s="23" t="s">
        <v>145</v>
      </c>
      <c r="B67" s="25"/>
      <c r="C67" s="25"/>
      <c r="D67" s="25"/>
      <c r="E67" s="25"/>
      <c r="F67" s="25">
        <f>SUM(F64:F66)</f>
        <v>125151.66</v>
      </c>
      <c r="G67" s="24">
        <f>SUM(G64:G66)</f>
        <v>219757.94</v>
      </c>
    </row>
    <row r="68" spans="1:7" x14ac:dyDescent="0.25">
      <c r="A68" s="35" t="s">
        <v>142</v>
      </c>
      <c r="B68" s="35" t="s">
        <v>26</v>
      </c>
      <c r="C68" s="35" t="s">
        <v>3</v>
      </c>
      <c r="D68" s="35" t="s">
        <v>60</v>
      </c>
      <c r="E68" s="35" t="s">
        <v>27</v>
      </c>
      <c r="F68" s="36">
        <v>183.71</v>
      </c>
      <c r="G68" s="37">
        <v>473.77</v>
      </c>
    </row>
    <row r="69" spans="1:7" x14ac:dyDescent="0.25">
      <c r="A69" s="35" t="s">
        <v>142</v>
      </c>
      <c r="B69" s="35" t="s">
        <v>26</v>
      </c>
      <c r="C69" s="35" t="s">
        <v>3</v>
      </c>
      <c r="D69" s="35" t="s">
        <v>60</v>
      </c>
      <c r="E69" s="35" t="s">
        <v>23</v>
      </c>
      <c r="F69" s="36">
        <v>35829.160000000003</v>
      </c>
      <c r="G69" s="37">
        <v>46240</v>
      </c>
    </row>
    <row r="70" spans="1:7" x14ac:dyDescent="0.25">
      <c r="A70" s="35" t="s">
        <v>142</v>
      </c>
      <c r="B70" s="35" t="s">
        <v>26</v>
      </c>
      <c r="C70" s="35" t="s">
        <v>3</v>
      </c>
      <c r="D70" s="35" t="s">
        <v>58</v>
      </c>
      <c r="E70" s="35" t="s">
        <v>27</v>
      </c>
      <c r="F70" s="36">
        <v>21.77</v>
      </c>
      <c r="G70" s="37">
        <v>67.3</v>
      </c>
    </row>
    <row r="71" spans="1:7" x14ac:dyDescent="0.25">
      <c r="A71" s="35" t="s">
        <v>142</v>
      </c>
      <c r="B71" s="35" t="s">
        <v>26</v>
      </c>
      <c r="C71" s="35" t="s">
        <v>3</v>
      </c>
      <c r="D71" s="35" t="s">
        <v>58</v>
      </c>
      <c r="E71" s="35" t="s">
        <v>23</v>
      </c>
      <c r="F71" s="36">
        <v>35244.93</v>
      </c>
      <c r="G71" s="37">
        <v>61560</v>
      </c>
    </row>
    <row r="72" spans="1:7" ht="15.75" thickBot="1" x14ac:dyDescent="0.3">
      <c r="A72" s="35" t="s">
        <v>142</v>
      </c>
      <c r="B72" s="35" t="s">
        <v>2</v>
      </c>
      <c r="C72" s="35" t="s">
        <v>3</v>
      </c>
      <c r="D72" s="35" t="s">
        <v>57</v>
      </c>
      <c r="E72" s="35" t="s">
        <v>27</v>
      </c>
      <c r="F72" s="36">
        <v>327.27</v>
      </c>
      <c r="G72" s="37">
        <v>903.97</v>
      </c>
    </row>
    <row r="73" spans="1:7" ht="15.75" thickBot="1" x14ac:dyDescent="0.3">
      <c r="A73" s="23" t="s">
        <v>142</v>
      </c>
      <c r="B73" s="25"/>
      <c r="C73" s="25"/>
      <c r="D73" s="25"/>
      <c r="E73" s="25"/>
      <c r="F73" s="25">
        <f>SUM(F68:F72)</f>
        <v>71606.840000000011</v>
      </c>
      <c r="G73" s="24">
        <f>SUM(G68:G72)</f>
        <v>109245.04000000001</v>
      </c>
    </row>
    <row r="74" spans="1:7" x14ac:dyDescent="0.25">
      <c r="A74" s="35" t="s">
        <v>146</v>
      </c>
      <c r="B74" s="35" t="s">
        <v>2</v>
      </c>
      <c r="C74" s="35" t="s">
        <v>3</v>
      </c>
      <c r="D74" s="35" t="s">
        <v>57</v>
      </c>
      <c r="E74" s="35" t="s">
        <v>59</v>
      </c>
      <c r="F74" s="36">
        <v>12868.669921875</v>
      </c>
      <c r="G74" s="37">
        <v>35478.51171875</v>
      </c>
    </row>
    <row r="75" spans="1:7" x14ac:dyDescent="0.25">
      <c r="A75" s="35" t="s">
        <v>146</v>
      </c>
      <c r="B75" s="35" t="s">
        <v>124</v>
      </c>
      <c r="C75" s="35" t="s">
        <v>3</v>
      </c>
      <c r="D75" s="35" t="s">
        <v>60</v>
      </c>
      <c r="E75" s="35" t="s">
        <v>27</v>
      </c>
      <c r="F75" s="36">
        <v>404.15001678466797</v>
      </c>
      <c r="G75" s="37">
        <v>1057.2899780273437</v>
      </c>
    </row>
    <row r="76" spans="1:7" ht="15.75" thickBot="1" x14ac:dyDescent="0.3">
      <c r="A76" s="35" t="s">
        <v>146</v>
      </c>
      <c r="B76" s="35" t="s">
        <v>109</v>
      </c>
      <c r="C76" s="35" t="s">
        <v>3</v>
      </c>
      <c r="D76" s="35" t="s">
        <v>60</v>
      </c>
      <c r="E76" s="35" t="s">
        <v>27</v>
      </c>
      <c r="F76" s="36">
        <v>183.71000671386719</v>
      </c>
      <c r="G76" s="37">
        <v>548.77001953125</v>
      </c>
    </row>
    <row r="77" spans="1:7" ht="15.75" thickBot="1" x14ac:dyDescent="0.3">
      <c r="A77" s="23" t="s">
        <v>146</v>
      </c>
      <c r="B77" s="25"/>
      <c r="C77" s="25"/>
      <c r="D77" s="25"/>
      <c r="E77" s="25"/>
      <c r="F77" s="25">
        <f>SUM(F74:F76)</f>
        <v>13456.529945373535</v>
      </c>
      <c r="G77" s="24">
        <f>SUM(G74:G76)</f>
        <v>37084.571716308594</v>
      </c>
    </row>
    <row r="78" spans="1:7" ht="16.5" thickBot="1" x14ac:dyDescent="0.3">
      <c r="A78" s="18" t="s">
        <v>0</v>
      </c>
      <c r="B78" s="18"/>
      <c r="C78" s="18"/>
      <c r="D78" s="18"/>
      <c r="E78" s="18"/>
      <c r="F78" s="18">
        <f>SUM(F77,F73,F67,F63,F57,F45,F37,F33,F26,F21,F17)</f>
        <v>1286306.2074782182</v>
      </c>
      <c r="G78" s="31">
        <f>SUM(G77,G73,G67,G63,G57,G45,G37,G33,G26,G21,G17)</f>
        <v>1863545.6169985961</v>
      </c>
    </row>
  </sheetData>
  <sortState ref="A12:H22">
    <sortCondition ref="D12:D22"/>
  </sortState>
  <mergeCells count="5">
    <mergeCell ref="A6:G6"/>
    <mergeCell ref="A7:G7"/>
    <mergeCell ref="A8:G8"/>
    <mergeCell ref="A9:G9"/>
    <mergeCell ref="A10:G10"/>
  </mergeCells>
  <printOptions horizontalCentered="1"/>
  <pageMargins left="0.43307086614173229" right="0.55118110236220474" top="0.74803149606299213" bottom="0.74803149606299213" header="0.31496062992125984" footer="0.31496062992125984"/>
  <pageSetup scale="98" orientation="portrait" r:id="rId1"/>
  <headerFooter>
    <oddFooter>&amp;CE-Página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topLeftCell="A156" workbookViewId="0">
      <selection activeCell="E174" sqref="E174"/>
    </sheetView>
  </sheetViews>
  <sheetFormatPr baseColWidth="10" defaultColWidth="37.42578125" defaultRowHeight="15" x14ac:dyDescent="0.25"/>
  <cols>
    <col min="1" max="2" width="11.42578125" bestFit="1" customWidth="1"/>
    <col min="3" max="3" width="12" bestFit="1" customWidth="1"/>
    <col min="4" max="4" width="18.7109375" bestFit="1" customWidth="1"/>
    <col min="5" max="5" width="17.140625" bestFit="1" customWidth="1"/>
    <col min="6" max="6" width="13" style="6" bestFit="1" customWidth="1"/>
    <col min="7" max="7" width="16.85546875" style="1" bestFit="1" customWidth="1"/>
  </cols>
  <sheetData>
    <row r="1" spans="1:8" x14ac:dyDescent="0.25">
      <c r="A1" s="11"/>
    </row>
    <row r="6" spans="1:8" x14ac:dyDescent="0.25">
      <c r="A6" s="52" t="s">
        <v>14</v>
      </c>
      <c r="B6" s="52"/>
      <c r="C6" s="52"/>
      <c r="D6" s="52"/>
      <c r="E6" s="52"/>
      <c r="F6" s="52"/>
      <c r="G6" s="52"/>
    </row>
    <row r="7" spans="1:8" ht="23.25" x14ac:dyDescent="0.35">
      <c r="A7" s="53" t="s">
        <v>15</v>
      </c>
      <c r="B7" s="53"/>
      <c r="C7" s="53"/>
      <c r="D7" s="53"/>
      <c r="E7" s="53"/>
      <c r="F7" s="53"/>
      <c r="G7" s="53"/>
    </row>
    <row r="8" spans="1:8" ht="22.5" x14ac:dyDescent="0.35">
      <c r="A8" s="54" t="s">
        <v>16</v>
      </c>
      <c r="B8" s="54"/>
      <c r="C8" s="54"/>
      <c r="D8" s="54"/>
      <c r="E8" s="54"/>
      <c r="F8" s="54"/>
      <c r="G8" s="54"/>
    </row>
    <row r="9" spans="1:8" ht="20.25" thickBot="1" x14ac:dyDescent="0.4">
      <c r="A9" s="59" t="str">
        <f>Consolidado!A9</f>
        <v>“Año del Desarrollo Agroforestal”</v>
      </c>
      <c r="B9" s="59"/>
      <c r="C9" s="59"/>
      <c r="D9" s="59"/>
      <c r="E9" s="59"/>
      <c r="F9" s="59"/>
      <c r="G9" s="59"/>
    </row>
    <row r="10" spans="1:8" ht="15.75" thickBot="1" x14ac:dyDescent="0.3">
      <c r="A10" s="56" t="s">
        <v>88</v>
      </c>
      <c r="B10" s="57"/>
      <c r="C10" s="57"/>
      <c r="D10" s="57"/>
      <c r="E10" s="57"/>
      <c r="F10" s="57"/>
      <c r="G10" s="60"/>
    </row>
    <row r="11" spans="1:8" ht="15.75" thickBot="1" x14ac:dyDescent="0.3">
      <c r="A11" s="2" t="s">
        <v>4</v>
      </c>
      <c r="B11" s="3" t="s">
        <v>5</v>
      </c>
      <c r="C11" s="3" t="s">
        <v>6</v>
      </c>
      <c r="D11" s="3" t="s">
        <v>13</v>
      </c>
      <c r="E11" s="3" t="s">
        <v>19</v>
      </c>
      <c r="F11" s="5" t="s">
        <v>7</v>
      </c>
      <c r="G11" s="4" t="s">
        <v>8</v>
      </c>
    </row>
    <row r="12" spans="1:8" ht="30" x14ac:dyDescent="0.25">
      <c r="A12" s="35" t="s">
        <v>101</v>
      </c>
      <c r="B12" s="35" t="s">
        <v>2</v>
      </c>
      <c r="C12" s="35" t="s">
        <v>62</v>
      </c>
      <c r="D12" s="35" t="s">
        <v>67</v>
      </c>
      <c r="E12" s="35" t="s">
        <v>68</v>
      </c>
      <c r="F12" s="36">
        <v>2044.39001464844</v>
      </c>
      <c r="G12" s="37">
        <v>31787.279296875</v>
      </c>
      <c r="H12" s="32"/>
    </row>
    <row r="13" spans="1:8" x14ac:dyDescent="0.25">
      <c r="A13" s="35" t="s">
        <v>101</v>
      </c>
      <c r="B13" s="35" t="s">
        <v>2</v>
      </c>
      <c r="C13" s="35" t="s">
        <v>62</v>
      </c>
      <c r="D13" s="35" t="s">
        <v>64</v>
      </c>
      <c r="E13" s="35" t="s">
        <v>30</v>
      </c>
      <c r="F13" s="36">
        <v>1585</v>
      </c>
      <c r="G13" s="37">
        <v>880</v>
      </c>
      <c r="H13" s="32"/>
    </row>
    <row r="14" spans="1:8" x14ac:dyDescent="0.25">
      <c r="A14" s="35" t="s">
        <v>101</v>
      </c>
      <c r="B14" s="35" t="s">
        <v>2</v>
      </c>
      <c r="C14" s="35" t="s">
        <v>62</v>
      </c>
      <c r="D14" s="35" t="s">
        <v>64</v>
      </c>
      <c r="E14" s="35" t="s">
        <v>23</v>
      </c>
      <c r="F14" s="36">
        <v>157079.203125</v>
      </c>
      <c r="G14" s="37">
        <v>331744</v>
      </c>
      <c r="H14" s="32"/>
    </row>
    <row r="15" spans="1:8" x14ac:dyDescent="0.25">
      <c r="A15" s="35" t="s">
        <v>101</v>
      </c>
      <c r="B15" s="35" t="s">
        <v>2</v>
      </c>
      <c r="C15" s="35" t="s">
        <v>62</v>
      </c>
      <c r="D15" s="35" t="s">
        <v>64</v>
      </c>
      <c r="E15" s="35" t="s">
        <v>65</v>
      </c>
      <c r="F15" s="36">
        <v>243.80000305175801</v>
      </c>
      <c r="G15" s="37">
        <v>655</v>
      </c>
      <c r="H15" s="32"/>
    </row>
    <row r="16" spans="1:8" x14ac:dyDescent="0.25">
      <c r="A16" s="35" t="s">
        <v>101</v>
      </c>
      <c r="B16" s="35" t="s">
        <v>2</v>
      </c>
      <c r="C16" s="35" t="s">
        <v>62</v>
      </c>
      <c r="D16" s="35" t="s">
        <v>66</v>
      </c>
      <c r="E16" s="35" t="s">
        <v>23</v>
      </c>
      <c r="F16" s="36">
        <v>119926</v>
      </c>
      <c r="G16" s="37">
        <v>225320</v>
      </c>
      <c r="H16" s="32"/>
    </row>
    <row r="17" spans="1:8" x14ac:dyDescent="0.25">
      <c r="A17" s="35" t="s">
        <v>101</v>
      </c>
      <c r="B17" s="35" t="s">
        <v>2</v>
      </c>
      <c r="C17" s="35" t="s">
        <v>62</v>
      </c>
      <c r="D17" s="35" t="s">
        <v>63</v>
      </c>
      <c r="E17" s="35" t="s">
        <v>23</v>
      </c>
      <c r="F17" s="36">
        <v>869.09002685546898</v>
      </c>
      <c r="G17" s="37">
        <v>1459.80004882813</v>
      </c>
      <c r="H17" s="32"/>
    </row>
    <row r="18" spans="1:8" x14ac:dyDescent="0.25">
      <c r="A18" s="35" t="s">
        <v>101</v>
      </c>
      <c r="B18" s="35" t="s">
        <v>2</v>
      </c>
      <c r="C18" s="35" t="s">
        <v>62</v>
      </c>
      <c r="D18" s="35" t="s">
        <v>63</v>
      </c>
      <c r="E18" s="35" t="s">
        <v>59</v>
      </c>
      <c r="F18" s="36">
        <v>980.66998291015602</v>
      </c>
      <c r="G18" s="37">
        <v>2841.15991210938</v>
      </c>
      <c r="H18" s="32"/>
    </row>
    <row r="19" spans="1:8" x14ac:dyDescent="0.25">
      <c r="A19" s="35" t="s">
        <v>101</v>
      </c>
      <c r="B19" s="35" t="s">
        <v>2</v>
      </c>
      <c r="C19" s="35" t="s">
        <v>62</v>
      </c>
      <c r="D19" s="35" t="s">
        <v>69</v>
      </c>
      <c r="E19" s="35" t="s">
        <v>28</v>
      </c>
      <c r="F19" s="36">
        <v>46086.2998046875</v>
      </c>
      <c r="G19" s="37">
        <v>151422.8828125</v>
      </c>
      <c r="H19" s="32"/>
    </row>
    <row r="20" spans="1:8" x14ac:dyDescent="0.25">
      <c r="A20" s="35" t="s">
        <v>101</v>
      </c>
      <c r="B20" s="35" t="s">
        <v>2</v>
      </c>
      <c r="C20" s="35" t="s">
        <v>62</v>
      </c>
      <c r="D20" s="35" t="s">
        <v>69</v>
      </c>
      <c r="E20" s="35" t="s">
        <v>70</v>
      </c>
      <c r="F20" s="36">
        <v>18150.380859375</v>
      </c>
      <c r="G20" s="37">
        <v>15630.669921875</v>
      </c>
      <c r="H20" s="32"/>
    </row>
    <row r="21" spans="1:8" x14ac:dyDescent="0.25">
      <c r="A21" s="35" t="s">
        <v>101</v>
      </c>
      <c r="B21" s="35" t="s">
        <v>2</v>
      </c>
      <c r="C21" s="35" t="s">
        <v>62</v>
      </c>
      <c r="D21" s="35" t="s">
        <v>71</v>
      </c>
      <c r="E21" s="35" t="s">
        <v>28</v>
      </c>
      <c r="F21" s="36">
        <v>36298.83984375</v>
      </c>
      <c r="G21" s="37">
        <v>127352.1875</v>
      </c>
      <c r="H21" s="32"/>
    </row>
    <row r="22" spans="1:8" x14ac:dyDescent="0.25">
      <c r="A22" s="35" t="s">
        <v>101</v>
      </c>
      <c r="B22" s="35" t="s">
        <v>2</v>
      </c>
      <c r="C22" s="35" t="s">
        <v>62</v>
      </c>
      <c r="D22" s="35" t="s">
        <v>71</v>
      </c>
      <c r="E22" s="35" t="s">
        <v>70</v>
      </c>
      <c r="F22" s="36">
        <v>19939.199707031301</v>
      </c>
      <c r="G22" s="37">
        <v>65199.16015625</v>
      </c>
      <c r="H22" s="32"/>
    </row>
    <row r="23" spans="1:8" ht="15.75" thickBot="1" x14ac:dyDescent="0.3">
      <c r="A23" s="20" t="s">
        <v>39</v>
      </c>
      <c r="B23" s="22"/>
      <c r="C23" s="22"/>
      <c r="D23" s="22"/>
      <c r="E23" s="22"/>
      <c r="F23" s="22">
        <f>SUM(F12:F22)</f>
        <v>403202.87336730963</v>
      </c>
      <c r="G23" s="21">
        <f>SUM(G12:G22)</f>
        <v>954292.1396484375</v>
      </c>
      <c r="H23" s="32"/>
    </row>
    <row r="24" spans="1:8" x14ac:dyDescent="0.25">
      <c r="A24" s="35" t="s">
        <v>77</v>
      </c>
      <c r="B24" s="35" t="s">
        <v>2</v>
      </c>
      <c r="C24" s="35" t="s">
        <v>62</v>
      </c>
      <c r="D24" s="35" t="s">
        <v>71</v>
      </c>
      <c r="E24" s="35" t="s">
        <v>28</v>
      </c>
      <c r="F24" s="36">
        <v>23846.400390625</v>
      </c>
      <c r="G24" s="37">
        <v>49780.66015625</v>
      </c>
      <c r="H24" s="32"/>
    </row>
    <row r="25" spans="1:8" x14ac:dyDescent="0.25">
      <c r="A25" s="35" t="s">
        <v>77</v>
      </c>
      <c r="B25" s="35" t="s">
        <v>2</v>
      </c>
      <c r="C25" s="35" t="s">
        <v>62</v>
      </c>
      <c r="D25" s="35" t="s">
        <v>66</v>
      </c>
      <c r="E25" s="35" t="s">
        <v>23</v>
      </c>
      <c r="F25" s="36">
        <v>182418</v>
      </c>
      <c r="G25" s="37">
        <v>418656</v>
      </c>
      <c r="H25" s="32"/>
    </row>
    <row r="26" spans="1:8" x14ac:dyDescent="0.25">
      <c r="A26" s="35" t="s">
        <v>77</v>
      </c>
      <c r="B26" s="35" t="s">
        <v>2</v>
      </c>
      <c r="C26" s="35" t="s">
        <v>62</v>
      </c>
      <c r="D26" s="35" t="s">
        <v>64</v>
      </c>
      <c r="E26" s="35" t="s">
        <v>72</v>
      </c>
      <c r="F26" s="36">
        <v>23948.80078125</v>
      </c>
      <c r="G26" s="37">
        <v>117426</v>
      </c>
      <c r="H26" s="32"/>
    </row>
    <row r="27" spans="1:8" x14ac:dyDescent="0.25">
      <c r="A27" s="35" t="s">
        <v>77</v>
      </c>
      <c r="B27" s="35" t="s">
        <v>2</v>
      </c>
      <c r="C27" s="35" t="s">
        <v>62</v>
      </c>
      <c r="D27" s="35" t="s">
        <v>64</v>
      </c>
      <c r="E27" s="35" t="s">
        <v>30</v>
      </c>
      <c r="F27" s="36">
        <v>48390.419921875</v>
      </c>
      <c r="G27" s="37">
        <v>135140.1015625</v>
      </c>
      <c r="H27" s="32"/>
    </row>
    <row r="28" spans="1:8" x14ac:dyDescent="0.25">
      <c r="A28" s="35" t="s">
        <v>77</v>
      </c>
      <c r="B28" s="35" t="s">
        <v>2</v>
      </c>
      <c r="C28" s="35" t="s">
        <v>62</v>
      </c>
      <c r="D28" s="35" t="s">
        <v>64</v>
      </c>
      <c r="E28" s="35" t="s">
        <v>23</v>
      </c>
      <c r="F28" s="36">
        <v>15463.009765625</v>
      </c>
      <c r="G28" s="37">
        <v>97620</v>
      </c>
      <c r="H28" s="32"/>
    </row>
    <row r="29" spans="1:8" x14ac:dyDescent="0.25">
      <c r="A29" s="35" t="s">
        <v>77</v>
      </c>
      <c r="B29" s="35" t="s">
        <v>2</v>
      </c>
      <c r="C29" s="35" t="s">
        <v>62</v>
      </c>
      <c r="D29" s="35" t="s">
        <v>64</v>
      </c>
      <c r="E29" s="35" t="s">
        <v>28</v>
      </c>
      <c r="F29" s="36">
        <v>9311.7099609375</v>
      </c>
      <c r="G29" s="37">
        <v>22040</v>
      </c>
      <c r="H29" s="32"/>
    </row>
    <row r="30" spans="1:8" x14ac:dyDescent="0.25">
      <c r="A30" s="35" t="s">
        <v>77</v>
      </c>
      <c r="B30" s="35" t="s">
        <v>2</v>
      </c>
      <c r="C30" s="35" t="s">
        <v>62</v>
      </c>
      <c r="D30" s="35" t="s">
        <v>64</v>
      </c>
      <c r="E30" s="35" t="s">
        <v>70</v>
      </c>
      <c r="F30" s="36">
        <v>20671.9697265625</v>
      </c>
      <c r="G30" s="37">
        <v>57647.44140625</v>
      </c>
      <c r="H30" s="32"/>
    </row>
    <row r="31" spans="1:8" x14ac:dyDescent="0.25">
      <c r="A31" s="35" t="s">
        <v>77</v>
      </c>
      <c r="B31" s="35" t="s">
        <v>2</v>
      </c>
      <c r="C31" s="35" t="s">
        <v>62</v>
      </c>
      <c r="D31" s="35" t="s">
        <v>69</v>
      </c>
      <c r="E31" s="35" t="s">
        <v>72</v>
      </c>
      <c r="F31" s="36">
        <v>23948.80078125</v>
      </c>
      <c r="G31" s="37">
        <v>117426</v>
      </c>
      <c r="H31" s="32"/>
    </row>
    <row r="32" spans="1:8" x14ac:dyDescent="0.25">
      <c r="A32" s="35" t="s">
        <v>77</v>
      </c>
      <c r="B32" s="35" t="s">
        <v>2</v>
      </c>
      <c r="C32" s="35" t="s">
        <v>62</v>
      </c>
      <c r="D32" s="35" t="s">
        <v>69</v>
      </c>
      <c r="E32" s="35" t="s">
        <v>28</v>
      </c>
      <c r="F32" s="36">
        <v>126693.79833984375</v>
      </c>
      <c r="G32" s="37">
        <v>756002.3828125</v>
      </c>
      <c r="H32" s="32"/>
    </row>
    <row r="33" spans="1:8" x14ac:dyDescent="0.25">
      <c r="A33" s="35" t="s">
        <v>77</v>
      </c>
      <c r="B33" s="35" t="s">
        <v>2</v>
      </c>
      <c r="C33" s="35" t="s">
        <v>62</v>
      </c>
      <c r="D33" s="35" t="s">
        <v>71</v>
      </c>
      <c r="E33" s="35" t="s">
        <v>72</v>
      </c>
      <c r="F33" s="36">
        <v>23948.80078125</v>
      </c>
      <c r="G33" s="37">
        <v>117426</v>
      </c>
      <c r="H33" s="32"/>
    </row>
    <row r="34" spans="1:8" x14ac:dyDescent="0.25">
      <c r="A34" s="35" t="s">
        <v>77</v>
      </c>
      <c r="B34" s="35" t="s">
        <v>2</v>
      </c>
      <c r="C34" s="35" t="s">
        <v>62</v>
      </c>
      <c r="D34" s="35" t="s">
        <v>100</v>
      </c>
      <c r="E34" s="35" t="s">
        <v>23</v>
      </c>
      <c r="F34" s="36">
        <v>835.20001220703125</v>
      </c>
      <c r="G34" s="37">
        <v>11169.1201171875</v>
      </c>
      <c r="H34" s="32"/>
    </row>
    <row r="35" spans="1:8" x14ac:dyDescent="0.25">
      <c r="A35" s="35" t="s">
        <v>77</v>
      </c>
      <c r="B35" s="35" t="s">
        <v>2</v>
      </c>
      <c r="C35" s="35" t="s">
        <v>62</v>
      </c>
      <c r="D35" s="35" t="s">
        <v>71</v>
      </c>
      <c r="E35" s="35" t="s">
        <v>70</v>
      </c>
      <c r="F35" s="36">
        <v>42534.12060546875</v>
      </c>
      <c r="G35" s="37">
        <v>126547.1318359375</v>
      </c>
      <c r="H35" s="32"/>
    </row>
    <row r="36" spans="1:8" x14ac:dyDescent="0.25">
      <c r="A36" s="35" t="s">
        <v>77</v>
      </c>
      <c r="B36" s="35" t="s">
        <v>2</v>
      </c>
      <c r="C36" s="35" t="s">
        <v>62</v>
      </c>
      <c r="D36" s="35" t="s">
        <v>64</v>
      </c>
      <c r="E36" s="35" t="s">
        <v>23</v>
      </c>
      <c r="F36" s="36">
        <v>151358.931640625</v>
      </c>
      <c r="G36" s="37">
        <v>325206</v>
      </c>
      <c r="H36" s="32"/>
    </row>
    <row r="37" spans="1:8" x14ac:dyDescent="0.25">
      <c r="A37" s="35" t="s">
        <v>77</v>
      </c>
      <c r="B37" s="35" t="s">
        <v>2</v>
      </c>
      <c r="C37" s="35" t="s">
        <v>62</v>
      </c>
      <c r="D37" s="35" t="s">
        <v>69</v>
      </c>
      <c r="E37" s="35" t="s">
        <v>70</v>
      </c>
      <c r="F37" s="36">
        <v>51517.3203125</v>
      </c>
      <c r="G37" s="37">
        <v>148692.341796875</v>
      </c>
      <c r="H37" s="32"/>
    </row>
    <row r="38" spans="1:8" ht="15.75" thickBot="1" x14ac:dyDescent="0.3">
      <c r="A38" s="20" t="s">
        <v>77</v>
      </c>
      <c r="B38" s="22"/>
      <c r="C38" s="22"/>
      <c r="D38" s="22"/>
      <c r="E38" s="22"/>
      <c r="F38" s="22">
        <f>SUM(F24:F37)</f>
        <v>744887.28302001953</v>
      </c>
      <c r="G38" s="21">
        <f>SUM(G24:G37)</f>
        <v>2500779.1796875</v>
      </c>
    </row>
    <row r="39" spans="1:8" x14ac:dyDescent="0.25">
      <c r="A39" s="35" t="s">
        <v>102</v>
      </c>
      <c r="B39" s="35" t="s">
        <v>2</v>
      </c>
      <c r="C39" s="35" t="s">
        <v>62</v>
      </c>
      <c r="D39" s="35" t="s">
        <v>100</v>
      </c>
      <c r="E39" s="35" t="s">
        <v>23</v>
      </c>
      <c r="F39" s="36">
        <v>748.79998779296875</v>
      </c>
      <c r="G39" s="37">
        <v>10263.349609375</v>
      </c>
    </row>
    <row r="40" spans="1:8" x14ac:dyDescent="0.25">
      <c r="A40" s="35" t="s">
        <v>102</v>
      </c>
      <c r="B40" s="35" t="s">
        <v>2</v>
      </c>
      <c r="C40" s="35" t="s">
        <v>62</v>
      </c>
      <c r="D40" s="35" t="s">
        <v>110</v>
      </c>
      <c r="E40" s="35" t="s">
        <v>72</v>
      </c>
      <c r="F40" s="36">
        <v>28800</v>
      </c>
      <c r="G40" s="37">
        <v>118750</v>
      </c>
    </row>
    <row r="41" spans="1:8" x14ac:dyDescent="0.25">
      <c r="A41" s="35" t="s">
        <v>102</v>
      </c>
      <c r="B41" s="35" t="s">
        <v>2</v>
      </c>
      <c r="C41" s="35" t="s">
        <v>62</v>
      </c>
      <c r="D41" s="35" t="s">
        <v>64</v>
      </c>
      <c r="E41" s="35" t="s">
        <v>72</v>
      </c>
      <c r="F41" s="36">
        <v>64742.400390625</v>
      </c>
      <c r="G41" s="37">
        <v>248775</v>
      </c>
    </row>
    <row r="42" spans="1:8" x14ac:dyDescent="0.25">
      <c r="A42" s="35" t="s">
        <v>102</v>
      </c>
      <c r="B42" s="35" t="s">
        <v>2</v>
      </c>
      <c r="C42" s="35" t="s">
        <v>62</v>
      </c>
      <c r="D42" s="35" t="s">
        <v>64</v>
      </c>
      <c r="E42" s="35" t="s">
        <v>30</v>
      </c>
      <c r="F42" s="36">
        <v>4305.68994140625</v>
      </c>
      <c r="G42" s="37">
        <v>1500</v>
      </c>
    </row>
    <row r="43" spans="1:8" x14ac:dyDescent="0.25">
      <c r="A43" s="35" t="s">
        <v>102</v>
      </c>
      <c r="B43" s="35" t="s">
        <v>2</v>
      </c>
      <c r="C43" s="35" t="s">
        <v>62</v>
      </c>
      <c r="D43" s="35" t="s">
        <v>64</v>
      </c>
      <c r="E43" s="35" t="s">
        <v>23</v>
      </c>
      <c r="F43" s="36">
        <v>927744.85546875</v>
      </c>
      <c r="G43" s="37">
        <v>2157331.67578125</v>
      </c>
    </row>
    <row r="44" spans="1:8" x14ac:dyDescent="0.25">
      <c r="A44" s="35" t="s">
        <v>102</v>
      </c>
      <c r="B44" s="35" t="s">
        <v>2</v>
      </c>
      <c r="C44" s="35" t="s">
        <v>62</v>
      </c>
      <c r="D44" s="35" t="s">
        <v>64</v>
      </c>
      <c r="E44" s="35" t="s">
        <v>111</v>
      </c>
      <c r="F44" s="36">
        <v>9164.4501953125</v>
      </c>
      <c r="G44" s="37">
        <v>50890.48046875</v>
      </c>
    </row>
    <row r="45" spans="1:8" x14ac:dyDescent="0.25">
      <c r="A45" s="35" t="s">
        <v>102</v>
      </c>
      <c r="B45" s="35" t="s">
        <v>2</v>
      </c>
      <c r="C45" s="35" t="s">
        <v>62</v>
      </c>
      <c r="D45" s="35" t="s">
        <v>112</v>
      </c>
      <c r="E45" s="35" t="s">
        <v>65</v>
      </c>
      <c r="F45" s="36">
        <v>6933.89013671875</v>
      </c>
      <c r="G45" s="37">
        <v>23382.560546875</v>
      </c>
    </row>
    <row r="46" spans="1:8" x14ac:dyDescent="0.25">
      <c r="A46" s="35" t="s">
        <v>102</v>
      </c>
      <c r="B46" s="35" t="s">
        <v>2</v>
      </c>
      <c r="C46" s="35" t="s">
        <v>62</v>
      </c>
      <c r="D46" s="35" t="s">
        <v>66</v>
      </c>
      <c r="E46" s="35" t="s">
        <v>23</v>
      </c>
      <c r="F46" s="36">
        <v>179472</v>
      </c>
      <c r="G46" s="37">
        <v>358944</v>
      </c>
    </row>
    <row r="47" spans="1:8" x14ac:dyDescent="0.25">
      <c r="A47" s="35" t="s">
        <v>102</v>
      </c>
      <c r="B47" s="35" t="s">
        <v>2</v>
      </c>
      <c r="C47" s="35" t="s">
        <v>62</v>
      </c>
      <c r="D47" s="35" t="s">
        <v>113</v>
      </c>
      <c r="E47" s="35" t="s">
        <v>30</v>
      </c>
      <c r="F47" s="36">
        <v>510.80999755859375</v>
      </c>
      <c r="G47" s="37">
        <v>1619.260009765625</v>
      </c>
    </row>
    <row r="48" spans="1:8" x14ac:dyDescent="0.25">
      <c r="A48" s="35" t="s">
        <v>102</v>
      </c>
      <c r="B48" s="35" t="s">
        <v>2</v>
      </c>
      <c r="C48" s="35" t="s">
        <v>62</v>
      </c>
      <c r="D48" s="35" t="s">
        <v>63</v>
      </c>
      <c r="E48" s="35" t="s">
        <v>23</v>
      </c>
      <c r="F48" s="36">
        <v>1905.1099853515625</v>
      </c>
      <c r="G48" s="37">
        <v>2925</v>
      </c>
    </row>
    <row r="49" spans="1:7" x14ac:dyDescent="0.25">
      <c r="A49" s="35" t="s">
        <v>102</v>
      </c>
      <c r="B49" s="35" t="s">
        <v>2</v>
      </c>
      <c r="C49" s="35" t="s">
        <v>62</v>
      </c>
      <c r="D49" s="35" t="s">
        <v>114</v>
      </c>
      <c r="E49" s="35" t="s">
        <v>72</v>
      </c>
      <c r="F49" s="36">
        <v>4320</v>
      </c>
      <c r="G49" s="37">
        <v>41250</v>
      </c>
    </row>
    <row r="50" spans="1:7" x14ac:dyDescent="0.25">
      <c r="A50" s="35" t="s">
        <v>102</v>
      </c>
      <c r="B50" s="35" t="s">
        <v>2</v>
      </c>
      <c r="C50" s="35" t="s">
        <v>62</v>
      </c>
      <c r="D50" s="35" t="s">
        <v>69</v>
      </c>
      <c r="E50" s="35" t="s">
        <v>115</v>
      </c>
      <c r="F50" s="36">
        <v>11826.7197265625</v>
      </c>
      <c r="G50" s="37">
        <v>109010.671875</v>
      </c>
    </row>
    <row r="51" spans="1:7" x14ac:dyDescent="0.25">
      <c r="A51" s="35" t="s">
        <v>102</v>
      </c>
      <c r="B51" s="35" t="s">
        <v>2</v>
      </c>
      <c r="C51" s="35" t="s">
        <v>62</v>
      </c>
      <c r="D51" s="35" t="s">
        <v>69</v>
      </c>
      <c r="E51" s="35" t="s">
        <v>116</v>
      </c>
      <c r="F51" s="36">
        <v>299.51998901367187</v>
      </c>
      <c r="G51" s="37">
        <v>852</v>
      </c>
    </row>
    <row r="52" spans="1:7" x14ac:dyDescent="0.25">
      <c r="A52" s="35" t="s">
        <v>102</v>
      </c>
      <c r="B52" s="35" t="s">
        <v>2</v>
      </c>
      <c r="C52" s="35" t="s">
        <v>62</v>
      </c>
      <c r="D52" s="35" t="s">
        <v>69</v>
      </c>
      <c r="E52" s="35" t="s">
        <v>28</v>
      </c>
      <c r="F52" s="36">
        <v>114810.099609375</v>
      </c>
      <c r="G52" s="37">
        <v>356470.61328125</v>
      </c>
    </row>
    <row r="53" spans="1:7" x14ac:dyDescent="0.25">
      <c r="A53" s="35" t="s">
        <v>102</v>
      </c>
      <c r="B53" s="35" t="s">
        <v>2</v>
      </c>
      <c r="C53" s="35" t="s">
        <v>62</v>
      </c>
      <c r="D53" s="35" t="s">
        <v>69</v>
      </c>
      <c r="E53" s="35" t="s">
        <v>70</v>
      </c>
      <c r="F53" s="36">
        <v>85232.3193359375</v>
      </c>
      <c r="G53" s="37">
        <v>235007.033203125</v>
      </c>
    </row>
    <row r="54" spans="1:7" x14ac:dyDescent="0.25">
      <c r="A54" s="35" t="s">
        <v>102</v>
      </c>
      <c r="B54" s="35" t="s">
        <v>2</v>
      </c>
      <c r="C54" s="35" t="s">
        <v>62</v>
      </c>
      <c r="D54" s="35" t="s">
        <v>71</v>
      </c>
      <c r="E54" s="35" t="s">
        <v>117</v>
      </c>
      <c r="F54" s="36">
        <v>7839</v>
      </c>
      <c r="G54" s="37">
        <v>38789.4609375</v>
      </c>
    </row>
    <row r="55" spans="1:7" x14ac:dyDescent="0.25">
      <c r="A55" s="35" t="s">
        <v>102</v>
      </c>
      <c r="B55" s="35" t="s">
        <v>2</v>
      </c>
      <c r="C55" s="35" t="s">
        <v>62</v>
      </c>
      <c r="D55" s="35" t="s">
        <v>71</v>
      </c>
      <c r="E55" s="35" t="s">
        <v>41</v>
      </c>
      <c r="F55" s="36">
        <v>7839</v>
      </c>
      <c r="G55" s="37">
        <v>38789.4609375</v>
      </c>
    </row>
    <row r="56" spans="1:7" x14ac:dyDescent="0.25">
      <c r="A56" s="35" t="s">
        <v>102</v>
      </c>
      <c r="B56" s="35" t="s">
        <v>2</v>
      </c>
      <c r="C56" s="35" t="s">
        <v>62</v>
      </c>
      <c r="D56" s="35" t="s">
        <v>71</v>
      </c>
      <c r="E56" s="35" t="s">
        <v>28</v>
      </c>
      <c r="F56" s="36">
        <v>33671.599609375</v>
      </c>
      <c r="G56" s="37">
        <v>87838.2099609375</v>
      </c>
    </row>
    <row r="57" spans="1:7" x14ac:dyDescent="0.25">
      <c r="A57" s="35" t="s">
        <v>102</v>
      </c>
      <c r="B57" s="35" t="s">
        <v>2</v>
      </c>
      <c r="C57" s="35" t="s">
        <v>62</v>
      </c>
      <c r="D57" s="35" t="s">
        <v>71</v>
      </c>
      <c r="E57" s="35" t="s">
        <v>70</v>
      </c>
      <c r="F57" s="36">
        <v>28155.26025390625</v>
      </c>
      <c r="G57" s="37">
        <v>67540.5</v>
      </c>
    </row>
    <row r="58" spans="1:7" ht="15.75" thickBot="1" x14ac:dyDescent="0.3">
      <c r="A58" s="20" t="s">
        <v>77</v>
      </c>
      <c r="B58" s="22"/>
      <c r="C58" s="22"/>
      <c r="D58" s="22"/>
      <c r="E58" s="22"/>
      <c r="F58" s="22">
        <f>SUM(F39:F57)</f>
        <v>1518321.5246276855</v>
      </c>
      <c r="G58" s="21">
        <f>SUM(G39:G57)</f>
        <v>3949929.2766113281</v>
      </c>
    </row>
    <row r="59" spans="1:7" ht="30" x14ac:dyDescent="0.25">
      <c r="A59" s="35" t="s">
        <v>122</v>
      </c>
      <c r="B59" s="35" t="s">
        <v>2</v>
      </c>
      <c r="C59" s="35" t="s">
        <v>62</v>
      </c>
      <c r="D59" s="35" t="s">
        <v>48</v>
      </c>
      <c r="E59" s="35" t="s">
        <v>51</v>
      </c>
      <c r="F59" s="36">
        <v>24249.2890625</v>
      </c>
      <c r="G59" s="37">
        <v>753.29998779296875</v>
      </c>
    </row>
    <row r="60" spans="1:7" ht="15.75" thickBot="1" x14ac:dyDescent="0.3">
      <c r="A60" s="20" t="s">
        <v>122</v>
      </c>
      <c r="B60" s="22"/>
      <c r="C60" s="22"/>
      <c r="D60" s="22"/>
      <c r="E60" s="22"/>
      <c r="F60" s="22">
        <f>SUM(F59)</f>
        <v>24249.2890625</v>
      </c>
      <c r="G60" s="21">
        <f>SUM(G59)</f>
        <v>753.29998779296875</v>
      </c>
    </row>
    <row r="61" spans="1:7" x14ac:dyDescent="0.25">
      <c r="A61" s="35" t="s">
        <v>125</v>
      </c>
      <c r="B61" s="35" t="s">
        <v>2</v>
      </c>
      <c r="C61" s="35" t="s">
        <v>62</v>
      </c>
      <c r="D61" s="35" t="s">
        <v>64</v>
      </c>
      <c r="E61" s="35" t="s">
        <v>72</v>
      </c>
      <c r="F61" s="36">
        <v>13414.400390625</v>
      </c>
      <c r="G61" s="37">
        <v>65523</v>
      </c>
    </row>
    <row r="62" spans="1:7" x14ac:dyDescent="0.25">
      <c r="A62" s="35" t="s">
        <v>125</v>
      </c>
      <c r="B62" s="35" t="s">
        <v>2</v>
      </c>
      <c r="C62" s="35" t="s">
        <v>62</v>
      </c>
      <c r="D62" s="35" t="s">
        <v>64</v>
      </c>
      <c r="E62" s="35" t="s">
        <v>30</v>
      </c>
      <c r="F62" s="36">
        <v>47918.609375</v>
      </c>
      <c r="G62" s="37">
        <v>169820.5</v>
      </c>
    </row>
    <row r="63" spans="1:7" x14ac:dyDescent="0.25">
      <c r="A63" s="35" t="s">
        <v>125</v>
      </c>
      <c r="B63" s="35" t="s">
        <v>2</v>
      </c>
      <c r="C63" s="35" t="s">
        <v>62</v>
      </c>
      <c r="D63" s="35" t="s">
        <v>64</v>
      </c>
      <c r="E63" s="35" t="s">
        <v>23</v>
      </c>
      <c r="F63" s="36">
        <v>1769440.26953125</v>
      </c>
      <c r="G63" s="37">
        <v>4222428.05859375</v>
      </c>
    </row>
    <row r="64" spans="1:7" x14ac:dyDescent="0.25">
      <c r="A64" s="35" t="s">
        <v>125</v>
      </c>
      <c r="B64" s="35" t="s">
        <v>2</v>
      </c>
      <c r="C64" s="35" t="s">
        <v>62</v>
      </c>
      <c r="D64" s="35" t="s">
        <v>64</v>
      </c>
      <c r="E64" s="35" t="s">
        <v>65</v>
      </c>
      <c r="F64" s="36">
        <v>15463.009765625</v>
      </c>
      <c r="G64" s="37">
        <v>89485</v>
      </c>
    </row>
    <row r="65" spans="1:7" x14ac:dyDescent="0.25">
      <c r="A65" s="35" t="s">
        <v>125</v>
      </c>
      <c r="B65" s="35" t="s">
        <v>2</v>
      </c>
      <c r="C65" s="35" t="s">
        <v>62</v>
      </c>
      <c r="D65" s="35" t="s">
        <v>64</v>
      </c>
      <c r="E65" s="35" t="s">
        <v>70</v>
      </c>
      <c r="F65" s="36">
        <v>14747.0400390625</v>
      </c>
      <c r="G65" s="37">
        <v>34883.69921875</v>
      </c>
    </row>
    <row r="66" spans="1:7" ht="30" x14ac:dyDescent="0.25">
      <c r="A66" s="35" t="s">
        <v>125</v>
      </c>
      <c r="B66" s="35" t="s">
        <v>2</v>
      </c>
      <c r="C66" s="35" t="s">
        <v>62</v>
      </c>
      <c r="D66" s="35" t="s">
        <v>136</v>
      </c>
      <c r="E66" s="35" t="s">
        <v>28</v>
      </c>
      <c r="F66" s="36">
        <v>2742.97998046875</v>
      </c>
      <c r="G66" s="37">
        <v>40683.41015625</v>
      </c>
    </row>
    <row r="67" spans="1:7" x14ac:dyDescent="0.25">
      <c r="A67" s="35" t="s">
        <v>125</v>
      </c>
      <c r="B67" s="35" t="s">
        <v>2</v>
      </c>
      <c r="C67" s="35" t="s">
        <v>62</v>
      </c>
      <c r="D67" s="35" t="s">
        <v>66</v>
      </c>
      <c r="E67" s="35" t="s">
        <v>23</v>
      </c>
      <c r="F67" s="36">
        <v>415043.169921875</v>
      </c>
      <c r="G67" s="37">
        <v>855607.19921875</v>
      </c>
    </row>
    <row r="68" spans="1:7" x14ac:dyDescent="0.25">
      <c r="A68" s="35" t="s">
        <v>125</v>
      </c>
      <c r="B68" s="35" t="s">
        <v>2</v>
      </c>
      <c r="C68" s="35" t="s">
        <v>62</v>
      </c>
      <c r="D68" s="35" t="s">
        <v>66</v>
      </c>
      <c r="E68" s="35" t="s">
        <v>137</v>
      </c>
      <c r="F68" s="36">
        <v>29240</v>
      </c>
      <c r="G68" s="37">
        <v>57120.33984375</v>
      </c>
    </row>
    <row r="69" spans="1:7" x14ac:dyDescent="0.25">
      <c r="A69" s="35" t="s">
        <v>125</v>
      </c>
      <c r="B69" s="35" t="s">
        <v>2</v>
      </c>
      <c r="C69" s="35" t="s">
        <v>62</v>
      </c>
      <c r="D69" s="35" t="s">
        <v>69</v>
      </c>
      <c r="E69" s="35" t="s">
        <v>115</v>
      </c>
      <c r="F69" s="36">
        <v>11577.1201171875</v>
      </c>
      <c r="G69" s="37">
        <v>104089.2734375</v>
      </c>
    </row>
    <row r="70" spans="1:7" x14ac:dyDescent="0.25">
      <c r="A70" s="35" t="s">
        <v>125</v>
      </c>
      <c r="B70" s="35" t="s">
        <v>2</v>
      </c>
      <c r="C70" s="35" t="s">
        <v>62</v>
      </c>
      <c r="D70" s="35" t="s">
        <v>69</v>
      </c>
      <c r="E70" s="35" t="s">
        <v>41</v>
      </c>
      <c r="F70" s="36">
        <v>6789.60009765625</v>
      </c>
      <c r="G70" s="37">
        <v>45727.19140625</v>
      </c>
    </row>
    <row r="71" spans="1:7" x14ac:dyDescent="0.25">
      <c r="A71" s="35" t="s">
        <v>125</v>
      </c>
      <c r="B71" s="35" t="s">
        <v>2</v>
      </c>
      <c r="C71" s="35" t="s">
        <v>62</v>
      </c>
      <c r="D71" s="35" t="s">
        <v>69</v>
      </c>
      <c r="E71" s="35" t="s">
        <v>28</v>
      </c>
      <c r="F71" s="36">
        <v>137050.638671875</v>
      </c>
      <c r="G71" s="37">
        <v>366702.490234375</v>
      </c>
    </row>
    <row r="72" spans="1:7" x14ac:dyDescent="0.25">
      <c r="A72" s="35" t="s">
        <v>125</v>
      </c>
      <c r="B72" s="35" t="s">
        <v>2</v>
      </c>
      <c r="C72" s="35" t="s">
        <v>62</v>
      </c>
      <c r="D72" s="35" t="s">
        <v>69</v>
      </c>
      <c r="E72" s="35" t="s">
        <v>111</v>
      </c>
      <c r="F72" s="36">
        <v>28035.599609375</v>
      </c>
      <c r="G72" s="37">
        <v>158655.75</v>
      </c>
    </row>
    <row r="73" spans="1:7" x14ac:dyDescent="0.25">
      <c r="A73" s="35" t="s">
        <v>125</v>
      </c>
      <c r="B73" s="35" t="s">
        <v>2</v>
      </c>
      <c r="C73" s="35" t="s">
        <v>62</v>
      </c>
      <c r="D73" s="35" t="s">
        <v>69</v>
      </c>
      <c r="E73" s="35" t="s">
        <v>70</v>
      </c>
      <c r="F73" s="36">
        <v>81401.47998046875</v>
      </c>
      <c r="G73" s="37">
        <v>243224.05078125</v>
      </c>
    </row>
    <row r="74" spans="1:7" x14ac:dyDescent="0.25">
      <c r="A74" s="35" t="s">
        <v>125</v>
      </c>
      <c r="B74" s="35" t="s">
        <v>2</v>
      </c>
      <c r="C74" s="35" t="s">
        <v>62</v>
      </c>
      <c r="D74" s="35" t="s">
        <v>71</v>
      </c>
      <c r="E74" s="35" t="s">
        <v>72</v>
      </c>
      <c r="F74" s="36">
        <v>13414.400390625</v>
      </c>
      <c r="G74" s="37">
        <v>65523</v>
      </c>
    </row>
    <row r="75" spans="1:7" x14ac:dyDescent="0.25">
      <c r="A75" s="35" t="s">
        <v>125</v>
      </c>
      <c r="B75" s="35" t="s">
        <v>2</v>
      </c>
      <c r="C75" s="35" t="s">
        <v>62</v>
      </c>
      <c r="D75" s="35" t="s">
        <v>71</v>
      </c>
      <c r="E75" s="35" t="s">
        <v>28</v>
      </c>
      <c r="F75" s="36">
        <v>63060.560546875</v>
      </c>
      <c r="G75" s="37">
        <v>175769.251953125</v>
      </c>
    </row>
    <row r="76" spans="1:7" x14ac:dyDescent="0.25">
      <c r="A76" s="35" t="s">
        <v>125</v>
      </c>
      <c r="B76" s="35" t="s">
        <v>2</v>
      </c>
      <c r="C76" s="35" t="s">
        <v>62</v>
      </c>
      <c r="D76" s="35" t="s">
        <v>71</v>
      </c>
      <c r="E76" s="35" t="s">
        <v>70</v>
      </c>
      <c r="F76" s="36">
        <v>24726</v>
      </c>
      <c r="G76" s="37">
        <v>55943.4697265625</v>
      </c>
    </row>
    <row r="77" spans="1:7" ht="15.75" thickBot="1" x14ac:dyDescent="0.3">
      <c r="A77" s="20" t="s">
        <v>125</v>
      </c>
      <c r="B77" s="22"/>
      <c r="C77" s="22"/>
      <c r="D77" s="22"/>
      <c r="E77" s="22"/>
      <c r="F77" s="22">
        <f>SUM(F61:F76)</f>
        <v>2674064.8784179688</v>
      </c>
      <c r="G77" s="21">
        <f>SUM(G61:G76)</f>
        <v>6751185.6845703125</v>
      </c>
    </row>
    <row r="78" spans="1:7" x14ac:dyDescent="0.25">
      <c r="A78" s="35" t="s">
        <v>139</v>
      </c>
      <c r="B78" s="35" t="s">
        <v>2</v>
      </c>
      <c r="C78" s="35" t="s">
        <v>62</v>
      </c>
      <c r="D78" s="35" t="s">
        <v>64</v>
      </c>
      <c r="E78" s="35" t="s">
        <v>72</v>
      </c>
      <c r="F78" s="36">
        <v>89926.8</v>
      </c>
      <c r="G78" s="37">
        <v>411491</v>
      </c>
    </row>
    <row r="79" spans="1:7" x14ac:dyDescent="0.25">
      <c r="A79" s="35" t="s">
        <v>127</v>
      </c>
      <c r="B79" s="35" t="s">
        <v>2</v>
      </c>
      <c r="C79" s="35" t="s">
        <v>62</v>
      </c>
      <c r="D79" s="35" t="s">
        <v>64</v>
      </c>
      <c r="E79" s="35" t="s">
        <v>30</v>
      </c>
      <c r="F79" s="36">
        <v>15966.72</v>
      </c>
      <c r="G79" s="37">
        <v>54062.400000000001</v>
      </c>
    </row>
    <row r="80" spans="1:7" x14ac:dyDescent="0.25">
      <c r="A80" s="35" t="s">
        <v>139</v>
      </c>
      <c r="B80" s="35" t="s">
        <v>2</v>
      </c>
      <c r="C80" s="35" t="s">
        <v>62</v>
      </c>
      <c r="D80" s="35" t="s">
        <v>64</v>
      </c>
      <c r="E80" s="35" t="s">
        <v>23</v>
      </c>
      <c r="F80" s="36">
        <v>701875.96</v>
      </c>
      <c r="G80" s="37">
        <v>1775401.18</v>
      </c>
    </row>
    <row r="81" spans="1:7" x14ac:dyDescent="0.25">
      <c r="A81" s="35" t="s">
        <v>139</v>
      </c>
      <c r="B81" s="35" t="s">
        <v>2</v>
      </c>
      <c r="C81" s="35" t="s">
        <v>62</v>
      </c>
      <c r="D81" s="35" t="s">
        <v>66</v>
      </c>
      <c r="E81" s="35" t="s">
        <v>23</v>
      </c>
      <c r="F81" s="36">
        <v>321182.40000000002</v>
      </c>
      <c r="G81" s="37">
        <v>583968</v>
      </c>
    </row>
    <row r="82" spans="1:7" x14ac:dyDescent="0.25">
      <c r="A82" s="35" t="s">
        <v>127</v>
      </c>
      <c r="B82" s="35" t="s">
        <v>2</v>
      </c>
      <c r="C82" s="35" t="s">
        <v>62</v>
      </c>
      <c r="D82" s="35" t="s">
        <v>69</v>
      </c>
      <c r="E82" s="35" t="s">
        <v>161</v>
      </c>
      <c r="F82" s="36">
        <v>2388</v>
      </c>
      <c r="G82" s="37">
        <v>5878.14</v>
      </c>
    </row>
    <row r="83" spans="1:7" x14ac:dyDescent="0.25">
      <c r="A83" s="35" t="s">
        <v>127</v>
      </c>
      <c r="B83" s="35" t="s">
        <v>2</v>
      </c>
      <c r="C83" s="35" t="s">
        <v>62</v>
      </c>
      <c r="D83" s="35" t="s">
        <v>69</v>
      </c>
      <c r="E83" s="35" t="s">
        <v>30</v>
      </c>
      <c r="F83" s="36">
        <v>35208</v>
      </c>
      <c r="G83" s="37">
        <v>67922.100000000006</v>
      </c>
    </row>
    <row r="84" spans="1:7" x14ac:dyDescent="0.25">
      <c r="A84" s="35" t="s">
        <v>139</v>
      </c>
      <c r="B84" s="35" t="s">
        <v>2</v>
      </c>
      <c r="C84" s="35" t="s">
        <v>62</v>
      </c>
      <c r="D84" s="35" t="s">
        <v>69</v>
      </c>
      <c r="E84" s="35" t="s">
        <v>41</v>
      </c>
      <c r="F84" s="36">
        <v>6742.2</v>
      </c>
      <c r="G84" s="37">
        <v>38881.94</v>
      </c>
    </row>
    <row r="85" spans="1:7" x14ac:dyDescent="0.25">
      <c r="A85" s="35" t="s">
        <v>139</v>
      </c>
      <c r="B85" s="35" t="s">
        <v>2</v>
      </c>
      <c r="C85" s="35" t="s">
        <v>62</v>
      </c>
      <c r="D85" s="35" t="s">
        <v>69</v>
      </c>
      <c r="E85" s="35" t="s">
        <v>28</v>
      </c>
      <c r="F85" s="36">
        <v>80244.72</v>
      </c>
      <c r="G85" s="37">
        <v>238328.29</v>
      </c>
    </row>
    <row r="86" spans="1:7" x14ac:dyDescent="0.25">
      <c r="A86" s="35" t="s">
        <v>139</v>
      </c>
      <c r="B86" s="35" t="s">
        <v>2</v>
      </c>
      <c r="C86" s="35" t="s">
        <v>62</v>
      </c>
      <c r="D86" s="35" t="s">
        <v>69</v>
      </c>
      <c r="E86" s="35" t="s">
        <v>70</v>
      </c>
      <c r="F86" s="36">
        <v>36718.980000000003</v>
      </c>
      <c r="G86" s="37">
        <v>114026.27</v>
      </c>
    </row>
    <row r="87" spans="1:7" x14ac:dyDescent="0.25">
      <c r="A87" s="35" t="s">
        <v>139</v>
      </c>
      <c r="B87" s="35" t="s">
        <v>2</v>
      </c>
      <c r="C87" s="35" t="s">
        <v>62</v>
      </c>
      <c r="D87" s="35" t="s">
        <v>71</v>
      </c>
      <c r="E87" s="35" t="s">
        <v>72</v>
      </c>
      <c r="F87" s="36">
        <v>18195.2</v>
      </c>
      <c r="G87" s="37">
        <v>97928</v>
      </c>
    </row>
    <row r="88" spans="1:7" x14ac:dyDescent="0.25">
      <c r="A88" s="35" t="s">
        <v>139</v>
      </c>
      <c r="B88" s="35" t="s">
        <v>2</v>
      </c>
      <c r="C88" s="35" t="s">
        <v>62</v>
      </c>
      <c r="D88" s="35" t="s">
        <v>71</v>
      </c>
      <c r="E88" s="35" t="s">
        <v>28</v>
      </c>
      <c r="F88" s="36">
        <v>37806.720000000001</v>
      </c>
      <c r="G88" s="37">
        <v>108749.9</v>
      </c>
    </row>
    <row r="89" spans="1:7" x14ac:dyDescent="0.25">
      <c r="A89" s="35" t="s">
        <v>139</v>
      </c>
      <c r="B89" s="35" t="s">
        <v>2</v>
      </c>
      <c r="C89" s="35" t="s">
        <v>62</v>
      </c>
      <c r="D89" s="35" t="s">
        <v>71</v>
      </c>
      <c r="E89" s="35" t="s">
        <v>70</v>
      </c>
      <c r="F89" s="36">
        <v>5520</v>
      </c>
      <c r="G89" s="37">
        <v>20690</v>
      </c>
    </row>
    <row r="90" spans="1:7" ht="15.75" thickBot="1" x14ac:dyDescent="0.3">
      <c r="A90" s="20" t="s">
        <v>127</v>
      </c>
      <c r="B90" s="22"/>
      <c r="C90" s="22"/>
      <c r="D90" s="22"/>
      <c r="E90" s="22"/>
      <c r="F90" s="22">
        <f>SUM(F78:F89)</f>
        <v>1351775.6999999997</v>
      </c>
      <c r="G90" s="21">
        <f>SUM(G78:G89)</f>
        <v>3517327.22</v>
      </c>
    </row>
    <row r="91" spans="1:7" x14ac:dyDescent="0.25">
      <c r="A91" s="35" t="s">
        <v>133</v>
      </c>
      <c r="B91" s="35" t="s">
        <v>2</v>
      </c>
      <c r="C91" s="35" t="s">
        <v>62</v>
      </c>
      <c r="D91" s="35" t="s">
        <v>100</v>
      </c>
      <c r="E91" s="35" t="s">
        <v>23</v>
      </c>
      <c r="F91" s="36">
        <v>691.2</v>
      </c>
      <c r="G91" s="37">
        <v>9659.52</v>
      </c>
    </row>
    <row r="92" spans="1:7" x14ac:dyDescent="0.25">
      <c r="A92" s="35" t="s">
        <v>133</v>
      </c>
      <c r="B92" s="35" t="s">
        <v>2</v>
      </c>
      <c r="C92" s="35" t="s">
        <v>62</v>
      </c>
      <c r="D92" s="35" t="s">
        <v>64</v>
      </c>
      <c r="E92" s="35" t="s">
        <v>72</v>
      </c>
      <c r="F92" s="36">
        <v>72138.399999999994</v>
      </c>
      <c r="G92" s="37">
        <v>318803.5</v>
      </c>
    </row>
    <row r="93" spans="1:7" x14ac:dyDescent="0.25">
      <c r="A93" s="35" t="s">
        <v>133</v>
      </c>
      <c r="B93" s="35" t="s">
        <v>2</v>
      </c>
      <c r="C93" s="35" t="s">
        <v>62</v>
      </c>
      <c r="D93" s="35" t="s">
        <v>64</v>
      </c>
      <c r="E93" s="35" t="s">
        <v>30</v>
      </c>
      <c r="F93" s="36">
        <v>18474.8</v>
      </c>
      <c r="G93" s="37">
        <v>40420.89</v>
      </c>
    </row>
    <row r="94" spans="1:7" x14ac:dyDescent="0.25">
      <c r="A94" s="35" t="s">
        <v>133</v>
      </c>
      <c r="B94" s="35" t="s">
        <v>2</v>
      </c>
      <c r="C94" s="35" t="s">
        <v>62</v>
      </c>
      <c r="D94" s="35" t="s">
        <v>64</v>
      </c>
      <c r="E94" s="35" t="s">
        <v>23</v>
      </c>
      <c r="F94" s="36">
        <v>834005.34</v>
      </c>
      <c r="G94" s="37">
        <v>1868976.46</v>
      </c>
    </row>
    <row r="95" spans="1:7" x14ac:dyDescent="0.25">
      <c r="A95" s="35" t="s">
        <v>131</v>
      </c>
      <c r="B95" s="35" t="s">
        <v>2</v>
      </c>
      <c r="C95" s="35" t="s">
        <v>62</v>
      </c>
      <c r="D95" s="35" t="s">
        <v>64</v>
      </c>
      <c r="E95" s="35" t="s">
        <v>65</v>
      </c>
      <c r="F95" s="36">
        <v>493.36</v>
      </c>
      <c r="G95" s="37">
        <v>1311</v>
      </c>
    </row>
    <row r="96" spans="1:7" x14ac:dyDescent="0.25">
      <c r="A96" s="35" t="s">
        <v>133</v>
      </c>
      <c r="B96" s="35" t="s">
        <v>2</v>
      </c>
      <c r="C96" s="35" t="s">
        <v>62</v>
      </c>
      <c r="D96" s="35" t="s">
        <v>66</v>
      </c>
      <c r="E96" s="35" t="s">
        <v>23</v>
      </c>
      <c r="F96" s="36">
        <v>209563.2</v>
      </c>
      <c r="G96" s="37">
        <v>381024</v>
      </c>
    </row>
    <row r="97" spans="1:7" x14ac:dyDescent="0.25">
      <c r="A97" s="35" t="s">
        <v>133</v>
      </c>
      <c r="B97" s="35" t="s">
        <v>2</v>
      </c>
      <c r="C97" s="35" t="s">
        <v>62</v>
      </c>
      <c r="D97" s="35" t="s">
        <v>69</v>
      </c>
      <c r="E97" s="35" t="s">
        <v>115</v>
      </c>
      <c r="F97" s="36">
        <v>10434.719999999999</v>
      </c>
      <c r="G97" s="37">
        <v>98433.15</v>
      </c>
    </row>
    <row r="98" spans="1:7" x14ac:dyDescent="0.25">
      <c r="A98" s="35" t="s">
        <v>133</v>
      </c>
      <c r="B98" s="35" t="s">
        <v>2</v>
      </c>
      <c r="C98" s="35" t="s">
        <v>62</v>
      </c>
      <c r="D98" s="35" t="s">
        <v>69</v>
      </c>
      <c r="E98" s="35" t="s">
        <v>72</v>
      </c>
      <c r="F98" s="36">
        <v>14400</v>
      </c>
      <c r="G98" s="37">
        <v>28800</v>
      </c>
    </row>
    <row r="99" spans="1:7" x14ac:dyDescent="0.25">
      <c r="A99" s="35" t="s">
        <v>133</v>
      </c>
      <c r="B99" s="35" t="s">
        <v>2</v>
      </c>
      <c r="C99" s="35" t="s">
        <v>62</v>
      </c>
      <c r="D99" s="35" t="s">
        <v>69</v>
      </c>
      <c r="E99" s="35" t="s">
        <v>117</v>
      </c>
      <c r="F99" s="36">
        <v>6613.2</v>
      </c>
      <c r="G99" s="37">
        <v>41252.949999999997</v>
      </c>
    </row>
    <row r="100" spans="1:7" x14ac:dyDescent="0.25">
      <c r="A100" s="35" t="s">
        <v>133</v>
      </c>
      <c r="B100" s="35" t="s">
        <v>2</v>
      </c>
      <c r="C100" s="35" t="s">
        <v>62</v>
      </c>
      <c r="D100" s="35" t="s">
        <v>69</v>
      </c>
      <c r="E100" s="35" t="s">
        <v>41</v>
      </c>
      <c r="F100" s="36">
        <v>6975</v>
      </c>
      <c r="G100" s="37">
        <v>40684.01</v>
      </c>
    </row>
    <row r="101" spans="1:7" x14ac:dyDescent="0.25">
      <c r="A101" s="35" t="s">
        <v>133</v>
      </c>
      <c r="B101" s="35" t="s">
        <v>2</v>
      </c>
      <c r="C101" s="35" t="s">
        <v>62</v>
      </c>
      <c r="D101" s="35" t="s">
        <v>69</v>
      </c>
      <c r="E101" s="35" t="s">
        <v>28</v>
      </c>
      <c r="F101" s="36">
        <v>19173.12</v>
      </c>
      <c r="G101" s="37">
        <v>54917.8</v>
      </c>
    </row>
    <row r="102" spans="1:7" x14ac:dyDescent="0.25">
      <c r="A102" s="35" t="s">
        <v>133</v>
      </c>
      <c r="B102" s="35" t="s">
        <v>2</v>
      </c>
      <c r="C102" s="35" t="s">
        <v>62</v>
      </c>
      <c r="D102" s="35" t="s">
        <v>69</v>
      </c>
      <c r="E102" s="35" t="s">
        <v>111</v>
      </c>
      <c r="F102" s="36">
        <v>10318.92</v>
      </c>
      <c r="G102" s="37">
        <v>65476.3</v>
      </c>
    </row>
    <row r="103" spans="1:7" x14ac:dyDescent="0.25">
      <c r="A103" s="35" t="s">
        <v>133</v>
      </c>
      <c r="B103" s="35" t="s">
        <v>2</v>
      </c>
      <c r="C103" s="35" t="s">
        <v>62</v>
      </c>
      <c r="D103" s="35" t="s">
        <v>69</v>
      </c>
      <c r="E103" s="35" t="s">
        <v>70</v>
      </c>
      <c r="F103" s="36">
        <v>43035.26</v>
      </c>
      <c r="G103" s="37">
        <v>116308.66</v>
      </c>
    </row>
    <row r="104" spans="1:7" x14ac:dyDescent="0.25">
      <c r="A104" s="35" t="s">
        <v>133</v>
      </c>
      <c r="B104" s="35" t="s">
        <v>2</v>
      </c>
      <c r="C104" s="35" t="s">
        <v>62</v>
      </c>
      <c r="D104" s="35" t="s">
        <v>71</v>
      </c>
      <c r="E104" s="35" t="s">
        <v>72</v>
      </c>
      <c r="F104" s="36">
        <v>26828.799999999999</v>
      </c>
      <c r="G104" s="37">
        <v>131046</v>
      </c>
    </row>
    <row r="105" spans="1:7" x14ac:dyDescent="0.25">
      <c r="A105" s="35" t="s">
        <v>133</v>
      </c>
      <c r="B105" s="35" t="s">
        <v>2</v>
      </c>
      <c r="C105" s="35" t="s">
        <v>62</v>
      </c>
      <c r="D105" s="35" t="s">
        <v>71</v>
      </c>
      <c r="E105" s="35" t="s">
        <v>28</v>
      </c>
      <c r="F105" s="36">
        <v>26128.48</v>
      </c>
      <c r="G105" s="37">
        <v>70087.45</v>
      </c>
    </row>
    <row r="106" spans="1:7" x14ac:dyDescent="0.25">
      <c r="A106" s="35" t="s">
        <v>133</v>
      </c>
      <c r="B106" s="35" t="s">
        <v>2</v>
      </c>
      <c r="C106" s="35" t="s">
        <v>62</v>
      </c>
      <c r="D106" s="35" t="s">
        <v>71</v>
      </c>
      <c r="E106" s="35" t="s">
        <v>70</v>
      </c>
      <c r="F106" s="36">
        <v>23666.400000000001</v>
      </c>
      <c r="G106" s="37">
        <v>73901.73</v>
      </c>
    </row>
    <row r="107" spans="1:7" ht="15.75" thickBot="1" x14ac:dyDescent="0.3">
      <c r="A107" s="20" t="s">
        <v>131</v>
      </c>
      <c r="B107" s="22"/>
      <c r="C107" s="22"/>
      <c r="D107" s="22"/>
      <c r="E107" s="22"/>
      <c r="F107" s="22">
        <f>SUM(F91:F106)</f>
        <v>1322940.2</v>
      </c>
      <c r="G107" s="21">
        <f>SUM(G91:G106)</f>
        <v>3341103.42</v>
      </c>
    </row>
    <row r="108" spans="1:7" x14ac:dyDescent="0.25">
      <c r="A108" s="35" t="s">
        <v>144</v>
      </c>
      <c r="B108" s="35" t="s">
        <v>2</v>
      </c>
      <c r="C108" s="35" t="s">
        <v>62</v>
      </c>
      <c r="D108" s="35" t="s">
        <v>64</v>
      </c>
      <c r="E108" s="35" t="s">
        <v>72</v>
      </c>
      <c r="F108" s="36">
        <v>92400</v>
      </c>
      <c r="G108" s="37">
        <v>389080.5</v>
      </c>
    </row>
    <row r="109" spans="1:7" x14ac:dyDescent="0.25">
      <c r="A109" s="35" t="s">
        <v>144</v>
      </c>
      <c r="B109" s="35" t="s">
        <v>2</v>
      </c>
      <c r="C109" s="35" t="s">
        <v>62</v>
      </c>
      <c r="D109" s="35" t="s">
        <v>64</v>
      </c>
      <c r="E109" s="35" t="s">
        <v>23</v>
      </c>
      <c r="F109" s="36">
        <v>500656.91</v>
      </c>
      <c r="G109" s="37">
        <v>1253439.1599999999</v>
      </c>
    </row>
    <row r="110" spans="1:7" x14ac:dyDescent="0.25">
      <c r="A110" s="35" t="s">
        <v>144</v>
      </c>
      <c r="B110" s="35" t="s">
        <v>2</v>
      </c>
      <c r="C110" s="35" t="s">
        <v>62</v>
      </c>
      <c r="D110" s="35" t="s">
        <v>66</v>
      </c>
      <c r="E110" s="35" t="s">
        <v>23</v>
      </c>
      <c r="F110" s="36">
        <v>245494.8</v>
      </c>
      <c r="G110" s="37">
        <v>493865.2</v>
      </c>
    </row>
    <row r="111" spans="1:7" x14ac:dyDescent="0.25">
      <c r="A111" s="35" t="s">
        <v>144</v>
      </c>
      <c r="B111" s="35" t="s">
        <v>2</v>
      </c>
      <c r="C111" s="35" t="s">
        <v>62</v>
      </c>
      <c r="D111" s="35" t="s">
        <v>66</v>
      </c>
      <c r="E111" s="35" t="s">
        <v>65</v>
      </c>
      <c r="F111" s="36">
        <v>10199.81</v>
      </c>
      <c r="G111" s="37">
        <v>33519.46</v>
      </c>
    </row>
    <row r="112" spans="1:7" x14ac:dyDescent="0.25">
      <c r="A112" s="35" t="s">
        <v>144</v>
      </c>
      <c r="B112" s="35" t="s">
        <v>2</v>
      </c>
      <c r="C112" s="35" t="s">
        <v>62</v>
      </c>
      <c r="D112" s="35" t="s">
        <v>162</v>
      </c>
      <c r="E112" s="35" t="s">
        <v>161</v>
      </c>
      <c r="F112" s="36">
        <v>2154</v>
      </c>
      <c r="G112" s="37">
        <v>5984.53</v>
      </c>
    </row>
    <row r="113" spans="1:7" x14ac:dyDescent="0.25">
      <c r="A113" s="35" t="s">
        <v>144</v>
      </c>
      <c r="B113" s="35" t="s">
        <v>2</v>
      </c>
      <c r="C113" s="35" t="s">
        <v>62</v>
      </c>
      <c r="D113" s="35" t="s">
        <v>69</v>
      </c>
      <c r="E113" s="35" t="s">
        <v>115</v>
      </c>
      <c r="F113" s="36">
        <v>9258.82</v>
      </c>
      <c r="G113" s="37">
        <v>88220.66</v>
      </c>
    </row>
    <row r="114" spans="1:7" x14ac:dyDescent="0.25">
      <c r="A114" s="35" t="s">
        <v>144</v>
      </c>
      <c r="B114" s="35" t="s">
        <v>2</v>
      </c>
      <c r="C114" s="35" t="s">
        <v>62</v>
      </c>
      <c r="D114" s="35" t="s">
        <v>69</v>
      </c>
      <c r="E114" s="35" t="s">
        <v>72</v>
      </c>
      <c r="F114" s="36">
        <v>29190.400000000001</v>
      </c>
      <c r="G114" s="37">
        <v>160545</v>
      </c>
    </row>
    <row r="115" spans="1:7" x14ac:dyDescent="0.25">
      <c r="A115" s="35" t="s">
        <v>144</v>
      </c>
      <c r="B115" s="35" t="s">
        <v>2</v>
      </c>
      <c r="C115" s="35" t="s">
        <v>62</v>
      </c>
      <c r="D115" s="35" t="s">
        <v>69</v>
      </c>
      <c r="E115" s="35" t="s">
        <v>28</v>
      </c>
      <c r="F115" s="36">
        <v>114381.92</v>
      </c>
      <c r="G115" s="37">
        <v>326828.79999999999</v>
      </c>
    </row>
    <row r="116" spans="1:7" x14ac:dyDescent="0.25">
      <c r="A116" s="35" t="s">
        <v>144</v>
      </c>
      <c r="B116" s="35" t="s">
        <v>2</v>
      </c>
      <c r="C116" s="35" t="s">
        <v>62</v>
      </c>
      <c r="D116" s="35" t="s">
        <v>69</v>
      </c>
      <c r="E116" s="35" t="s">
        <v>70</v>
      </c>
      <c r="F116" s="36">
        <v>50598.62</v>
      </c>
      <c r="G116" s="37">
        <v>138002.96</v>
      </c>
    </row>
    <row r="117" spans="1:7" x14ac:dyDescent="0.25">
      <c r="A117" s="35" t="s">
        <v>144</v>
      </c>
      <c r="B117" s="35" t="s">
        <v>2</v>
      </c>
      <c r="C117" s="35" t="s">
        <v>62</v>
      </c>
      <c r="D117" s="35" t="s">
        <v>71</v>
      </c>
      <c r="E117" s="35" t="s">
        <v>72</v>
      </c>
      <c r="F117" s="36">
        <v>62946.68</v>
      </c>
      <c r="G117" s="37">
        <v>299527.40000000002</v>
      </c>
    </row>
    <row r="118" spans="1:7" x14ac:dyDescent="0.25">
      <c r="A118" s="35" t="s">
        <v>144</v>
      </c>
      <c r="B118" s="35" t="s">
        <v>2</v>
      </c>
      <c r="C118" s="35" t="s">
        <v>62</v>
      </c>
      <c r="D118" s="35" t="s">
        <v>71</v>
      </c>
      <c r="E118" s="35" t="s">
        <v>28</v>
      </c>
      <c r="F118" s="36">
        <v>24242.400000000001</v>
      </c>
      <c r="G118" s="37">
        <v>59140.6</v>
      </c>
    </row>
    <row r="119" spans="1:7" x14ac:dyDescent="0.25">
      <c r="A119" s="35" t="s">
        <v>144</v>
      </c>
      <c r="B119" s="35" t="s">
        <v>2</v>
      </c>
      <c r="C119" s="35" t="s">
        <v>62</v>
      </c>
      <c r="D119" s="35" t="s">
        <v>71</v>
      </c>
      <c r="E119" s="35" t="s">
        <v>70</v>
      </c>
      <c r="F119" s="36">
        <v>13269.5</v>
      </c>
      <c r="G119" s="37">
        <v>29822.92</v>
      </c>
    </row>
    <row r="120" spans="1:7" ht="15.75" thickBot="1" x14ac:dyDescent="0.3">
      <c r="A120" s="20" t="s">
        <v>144</v>
      </c>
      <c r="B120" s="22"/>
      <c r="C120" s="22"/>
      <c r="D120" s="22"/>
      <c r="E120" s="22"/>
      <c r="F120" s="22">
        <f>SUM(F108:F119)</f>
        <v>1154793.8599999999</v>
      </c>
      <c r="G120" s="21">
        <f>SUM(G108:G119)</f>
        <v>3277977.1899999995</v>
      </c>
    </row>
    <row r="121" spans="1:7" x14ac:dyDescent="0.25">
      <c r="A121" s="35" t="s">
        <v>145</v>
      </c>
      <c r="B121" s="35" t="s">
        <v>2</v>
      </c>
      <c r="C121" s="35" t="s">
        <v>62</v>
      </c>
      <c r="D121" s="35" t="s">
        <v>64</v>
      </c>
      <c r="E121" s="35" t="s">
        <v>65</v>
      </c>
      <c r="F121" s="36">
        <v>13426.56</v>
      </c>
      <c r="G121" s="37">
        <v>45282.94</v>
      </c>
    </row>
    <row r="122" spans="1:7" x14ac:dyDescent="0.25">
      <c r="A122" s="35" t="s">
        <v>145</v>
      </c>
      <c r="B122" s="35" t="s">
        <v>2</v>
      </c>
      <c r="C122" s="35" t="s">
        <v>62</v>
      </c>
      <c r="D122" s="35" t="s">
        <v>69</v>
      </c>
      <c r="E122" s="35" t="s">
        <v>72</v>
      </c>
      <c r="F122" s="36">
        <v>17820</v>
      </c>
      <c r="G122" s="37">
        <v>77825</v>
      </c>
    </row>
    <row r="123" spans="1:7" ht="15.75" thickBot="1" x14ac:dyDescent="0.3">
      <c r="A123" s="20" t="s">
        <v>145</v>
      </c>
      <c r="B123" s="22"/>
      <c r="C123" s="22"/>
      <c r="D123" s="22"/>
      <c r="E123" s="22"/>
      <c r="F123" s="22">
        <f>SUM(F121:F122)</f>
        <v>31246.559999999998</v>
      </c>
      <c r="G123" s="21">
        <f>SUM(G121:G122)</f>
        <v>123107.94</v>
      </c>
    </row>
    <row r="124" spans="1:7" x14ac:dyDescent="0.25">
      <c r="A124" s="35" t="s">
        <v>142</v>
      </c>
      <c r="B124" s="35" t="s">
        <v>2</v>
      </c>
      <c r="C124" s="35" t="s">
        <v>62</v>
      </c>
      <c r="D124" s="35" t="s">
        <v>100</v>
      </c>
      <c r="E124" s="35" t="s">
        <v>23</v>
      </c>
      <c r="F124" s="36">
        <v>900</v>
      </c>
      <c r="G124" s="37">
        <v>12054.42</v>
      </c>
    </row>
    <row r="125" spans="1:7" x14ac:dyDescent="0.25">
      <c r="A125" s="35" t="s">
        <v>142</v>
      </c>
      <c r="B125" s="35" t="s">
        <v>2</v>
      </c>
      <c r="C125" s="35" t="s">
        <v>62</v>
      </c>
      <c r="D125" s="35" t="s">
        <v>110</v>
      </c>
      <c r="E125" s="35" t="s">
        <v>72</v>
      </c>
      <c r="F125" s="36">
        <v>14400</v>
      </c>
      <c r="G125" s="37">
        <v>59375</v>
      </c>
    </row>
    <row r="126" spans="1:7" x14ac:dyDescent="0.25">
      <c r="A126" s="35" t="s">
        <v>142</v>
      </c>
      <c r="B126" s="35" t="s">
        <v>2</v>
      </c>
      <c r="C126" s="35" t="s">
        <v>62</v>
      </c>
      <c r="D126" s="35" t="s">
        <v>163</v>
      </c>
      <c r="E126" s="35" t="s">
        <v>28</v>
      </c>
      <c r="F126" s="36">
        <v>18961.759999999998</v>
      </c>
      <c r="G126" s="37">
        <v>61270.91</v>
      </c>
    </row>
    <row r="127" spans="1:7" x14ac:dyDescent="0.25">
      <c r="A127" s="35" t="s">
        <v>142</v>
      </c>
      <c r="B127" s="35" t="s">
        <v>2</v>
      </c>
      <c r="C127" s="35" t="s">
        <v>62</v>
      </c>
      <c r="D127" s="35" t="s">
        <v>64</v>
      </c>
      <c r="E127" s="35" t="s">
        <v>72</v>
      </c>
      <c r="F127" s="36">
        <v>74636.800000000003</v>
      </c>
      <c r="G127" s="37">
        <v>338341</v>
      </c>
    </row>
    <row r="128" spans="1:7" x14ac:dyDescent="0.25">
      <c r="A128" s="35" t="s">
        <v>142</v>
      </c>
      <c r="B128" s="35" t="s">
        <v>2</v>
      </c>
      <c r="C128" s="35" t="s">
        <v>62</v>
      </c>
      <c r="D128" s="35" t="s">
        <v>64</v>
      </c>
      <c r="E128" s="35" t="s">
        <v>30</v>
      </c>
      <c r="F128" s="36">
        <v>17762.3</v>
      </c>
      <c r="G128" s="37">
        <v>40949.800000000003</v>
      </c>
    </row>
    <row r="129" spans="1:7" x14ac:dyDescent="0.25">
      <c r="A129" s="35" t="s">
        <v>142</v>
      </c>
      <c r="B129" s="35" t="s">
        <v>2</v>
      </c>
      <c r="C129" s="35" t="s">
        <v>62</v>
      </c>
      <c r="D129" s="35" t="s">
        <v>64</v>
      </c>
      <c r="E129" s="35" t="s">
        <v>23</v>
      </c>
      <c r="F129" s="36">
        <v>267096.71000000002</v>
      </c>
      <c r="G129" s="37">
        <v>651201.43999999994</v>
      </c>
    </row>
    <row r="130" spans="1:7" ht="30" x14ac:dyDescent="0.25">
      <c r="A130" s="35" t="s">
        <v>142</v>
      </c>
      <c r="B130" s="35" t="s">
        <v>2</v>
      </c>
      <c r="C130" s="35" t="s">
        <v>62</v>
      </c>
      <c r="D130" s="35" t="s">
        <v>136</v>
      </c>
      <c r="E130" s="35" t="s">
        <v>28</v>
      </c>
      <c r="F130" s="36">
        <v>2845</v>
      </c>
      <c r="G130" s="37">
        <v>34265.360000000001</v>
      </c>
    </row>
    <row r="131" spans="1:7" x14ac:dyDescent="0.25">
      <c r="A131" s="35" t="s">
        <v>142</v>
      </c>
      <c r="B131" s="35" t="s">
        <v>2</v>
      </c>
      <c r="C131" s="35" t="s">
        <v>62</v>
      </c>
      <c r="D131" s="35" t="s">
        <v>66</v>
      </c>
      <c r="E131" s="35" t="s">
        <v>23</v>
      </c>
      <c r="F131" s="36">
        <v>354138.4</v>
      </c>
      <c r="G131" s="37">
        <v>720864.2</v>
      </c>
    </row>
    <row r="132" spans="1:7" x14ac:dyDescent="0.25">
      <c r="A132" s="35" t="s">
        <v>142</v>
      </c>
      <c r="B132" s="35" t="s">
        <v>2</v>
      </c>
      <c r="C132" s="35" t="s">
        <v>62</v>
      </c>
      <c r="D132" s="35" t="s">
        <v>164</v>
      </c>
      <c r="E132" s="35" t="s">
        <v>116</v>
      </c>
      <c r="F132" s="36">
        <v>10023.6</v>
      </c>
      <c r="G132" s="37">
        <v>15194.7</v>
      </c>
    </row>
    <row r="133" spans="1:7" x14ac:dyDescent="0.25">
      <c r="A133" s="35" t="s">
        <v>142</v>
      </c>
      <c r="B133" s="35" t="s">
        <v>2</v>
      </c>
      <c r="C133" s="35" t="s">
        <v>62</v>
      </c>
      <c r="D133" s="35" t="s">
        <v>69</v>
      </c>
      <c r="E133" s="35" t="s">
        <v>72</v>
      </c>
      <c r="F133" s="36">
        <v>83308.800000000003</v>
      </c>
      <c r="G133" s="37">
        <v>399358</v>
      </c>
    </row>
    <row r="134" spans="1:7" x14ac:dyDescent="0.25">
      <c r="A134" s="35" t="s">
        <v>142</v>
      </c>
      <c r="B134" s="35" t="s">
        <v>2</v>
      </c>
      <c r="C134" s="35" t="s">
        <v>62</v>
      </c>
      <c r="D134" s="35" t="s">
        <v>69</v>
      </c>
      <c r="E134" s="35" t="s">
        <v>41</v>
      </c>
      <c r="F134" s="36">
        <v>6942.6</v>
      </c>
      <c r="G134" s="37">
        <v>40670.269999999997</v>
      </c>
    </row>
    <row r="135" spans="1:7" x14ac:dyDescent="0.25">
      <c r="A135" s="35" t="s">
        <v>142</v>
      </c>
      <c r="B135" s="35" t="s">
        <v>2</v>
      </c>
      <c r="C135" s="35" t="s">
        <v>62</v>
      </c>
      <c r="D135" s="35" t="s">
        <v>69</v>
      </c>
      <c r="E135" s="35" t="s">
        <v>28</v>
      </c>
      <c r="F135" s="36">
        <v>112539.8</v>
      </c>
      <c r="G135" s="37">
        <v>324086.45</v>
      </c>
    </row>
    <row r="136" spans="1:7" x14ac:dyDescent="0.25">
      <c r="A136" s="35" t="s">
        <v>142</v>
      </c>
      <c r="B136" s="35" t="s">
        <v>2</v>
      </c>
      <c r="C136" s="35" t="s">
        <v>62</v>
      </c>
      <c r="D136" s="35" t="s">
        <v>69</v>
      </c>
      <c r="E136" s="35" t="s">
        <v>111</v>
      </c>
      <c r="F136" s="36">
        <v>25748.880000000001</v>
      </c>
      <c r="G136" s="37">
        <v>149725.70000000001</v>
      </c>
    </row>
    <row r="137" spans="1:7" x14ac:dyDescent="0.25">
      <c r="A137" s="35" t="s">
        <v>142</v>
      </c>
      <c r="B137" s="35" t="s">
        <v>2</v>
      </c>
      <c r="C137" s="35" t="s">
        <v>62</v>
      </c>
      <c r="D137" s="35" t="s">
        <v>69</v>
      </c>
      <c r="E137" s="35" t="s">
        <v>70</v>
      </c>
      <c r="F137" s="36">
        <v>50494.32</v>
      </c>
      <c r="G137" s="37">
        <v>157633.42000000001</v>
      </c>
    </row>
    <row r="138" spans="1:7" x14ac:dyDescent="0.25">
      <c r="A138" s="35" t="s">
        <v>142</v>
      </c>
      <c r="B138" s="35" t="s">
        <v>2</v>
      </c>
      <c r="C138" s="35" t="s">
        <v>62</v>
      </c>
      <c r="D138" s="35" t="s">
        <v>71</v>
      </c>
      <c r="E138" s="35" t="s">
        <v>28</v>
      </c>
      <c r="F138" s="36">
        <v>12384</v>
      </c>
      <c r="G138" s="37">
        <v>23895.599999999999</v>
      </c>
    </row>
    <row r="139" spans="1:7" x14ac:dyDescent="0.25">
      <c r="A139" s="35" t="s">
        <v>142</v>
      </c>
      <c r="B139" s="35" t="s">
        <v>2</v>
      </c>
      <c r="C139" s="35" t="s">
        <v>62</v>
      </c>
      <c r="D139" s="35" t="s">
        <v>71</v>
      </c>
      <c r="E139" s="35" t="s">
        <v>70</v>
      </c>
      <c r="F139" s="36">
        <v>3704.4</v>
      </c>
      <c r="G139" s="37">
        <v>15795.15</v>
      </c>
    </row>
    <row r="140" spans="1:7" ht="15.75" thickBot="1" x14ac:dyDescent="0.3">
      <c r="A140" s="20" t="s">
        <v>142</v>
      </c>
      <c r="B140" s="22"/>
      <c r="C140" s="22"/>
      <c r="D140" s="22"/>
      <c r="E140" s="22"/>
      <c r="F140" s="22">
        <f>SUM(F124:F139)</f>
        <v>1055887.3699999999</v>
      </c>
      <c r="G140" s="21">
        <f>SUM(G124:G139)</f>
        <v>3044681.4200000004</v>
      </c>
    </row>
    <row r="141" spans="1:7" x14ac:dyDescent="0.25">
      <c r="A141" s="35" t="s">
        <v>141</v>
      </c>
      <c r="B141" s="35" t="s">
        <v>2</v>
      </c>
      <c r="C141" s="35" t="s">
        <v>62</v>
      </c>
      <c r="D141" s="35" t="s">
        <v>100</v>
      </c>
      <c r="E141" s="35" t="s">
        <v>23</v>
      </c>
      <c r="F141" s="36">
        <v>1497.6</v>
      </c>
      <c r="G141" s="37">
        <v>20526.72</v>
      </c>
    </row>
    <row r="142" spans="1:7" x14ac:dyDescent="0.25">
      <c r="A142" s="35" t="s">
        <v>141</v>
      </c>
      <c r="B142" s="35" t="s">
        <v>2</v>
      </c>
      <c r="C142" s="35" t="s">
        <v>62</v>
      </c>
      <c r="D142" s="35" t="s">
        <v>110</v>
      </c>
      <c r="E142" s="35" t="s">
        <v>72</v>
      </c>
      <c r="F142" s="36">
        <v>42040</v>
      </c>
      <c r="G142" s="37">
        <v>181195</v>
      </c>
    </row>
    <row r="143" spans="1:7" x14ac:dyDescent="0.25">
      <c r="A143" s="35" t="s">
        <v>141</v>
      </c>
      <c r="B143" s="35" t="s">
        <v>2</v>
      </c>
      <c r="C143" s="35" t="s">
        <v>62</v>
      </c>
      <c r="D143" s="35" t="s">
        <v>64</v>
      </c>
      <c r="E143" s="35" t="s">
        <v>72</v>
      </c>
      <c r="F143" s="36">
        <v>72562.399999999994</v>
      </c>
      <c r="G143" s="37">
        <v>325003</v>
      </c>
    </row>
    <row r="144" spans="1:7" x14ac:dyDescent="0.25">
      <c r="A144" s="35" t="s">
        <v>141</v>
      </c>
      <c r="B144" s="35" t="s">
        <v>2</v>
      </c>
      <c r="C144" s="35" t="s">
        <v>62</v>
      </c>
      <c r="D144" s="35" t="s">
        <v>64</v>
      </c>
      <c r="E144" s="35" t="s">
        <v>30</v>
      </c>
      <c r="F144" s="36">
        <v>16228.8</v>
      </c>
      <c r="G144" s="37">
        <v>40302.5</v>
      </c>
    </row>
    <row r="145" spans="1:7" x14ac:dyDescent="0.25">
      <c r="A145" s="35" t="s">
        <v>141</v>
      </c>
      <c r="B145" s="35" t="s">
        <v>2</v>
      </c>
      <c r="C145" s="35" t="s">
        <v>62</v>
      </c>
      <c r="D145" s="35" t="s">
        <v>64</v>
      </c>
      <c r="E145" s="35" t="s">
        <v>23</v>
      </c>
      <c r="F145" s="36">
        <v>420813.76</v>
      </c>
      <c r="G145" s="37">
        <v>961832.91</v>
      </c>
    </row>
    <row r="146" spans="1:7" x14ac:dyDescent="0.25">
      <c r="A146" s="35" t="s">
        <v>141</v>
      </c>
      <c r="B146" s="35" t="s">
        <v>2</v>
      </c>
      <c r="C146" s="35" t="s">
        <v>62</v>
      </c>
      <c r="D146" s="35" t="s">
        <v>64</v>
      </c>
      <c r="E146" s="35" t="s">
        <v>70</v>
      </c>
      <c r="F146" s="36">
        <v>21202.799999999999</v>
      </c>
      <c r="G146" s="37">
        <v>51353.7</v>
      </c>
    </row>
    <row r="147" spans="1:7" x14ac:dyDescent="0.25">
      <c r="A147" s="35" t="s">
        <v>141</v>
      </c>
      <c r="B147" s="35" t="s">
        <v>2</v>
      </c>
      <c r="C147" s="35" t="s">
        <v>62</v>
      </c>
      <c r="D147" s="35" t="s">
        <v>66</v>
      </c>
      <c r="E147" s="35" t="s">
        <v>23</v>
      </c>
      <c r="F147" s="36">
        <v>291984</v>
      </c>
      <c r="G147" s="37">
        <v>530880</v>
      </c>
    </row>
    <row r="148" spans="1:7" x14ac:dyDescent="0.25">
      <c r="A148" s="35" t="s">
        <v>141</v>
      </c>
      <c r="B148" s="35" t="s">
        <v>2</v>
      </c>
      <c r="C148" s="35" t="s">
        <v>62</v>
      </c>
      <c r="D148" s="35" t="s">
        <v>66</v>
      </c>
      <c r="E148" s="35" t="s">
        <v>65</v>
      </c>
      <c r="F148" s="36">
        <v>9783.5</v>
      </c>
      <c r="G148" s="37">
        <v>32134.82</v>
      </c>
    </row>
    <row r="149" spans="1:7" x14ac:dyDescent="0.25">
      <c r="A149" s="35" t="s">
        <v>141</v>
      </c>
      <c r="B149" s="35" t="s">
        <v>2</v>
      </c>
      <c r="C149" s="35" t="s">
        <v>62</v>
      </c>
      <c r="D149" s="35" t="s">
        <v>164</v>
      </c>
      <c r="E149" s="35" t="s">
        <v>116</v>
      </c>
      <c r="F149" s="36">
        <v>9907.94</v>
      </c>
      <c r="G149" s="37">
        <v>14958.55</v>
      </c>
    </row>
    <row r="150" spans="1:7" x14ac:dyDescent="0.25">
      <c r="A150" s="35" t="s">
        <v>141</v>
      </c>
      <c r="B150" s="35" t="s">
        <v>2</v>
      </c>
      <c r="C150" s="35" t="s">
        <v>62</v>
      </c>
      <c r="D150" s="35" t="s">
        <v>164</v>
      </c>
      <c r="E150" s="35" t="s">
        <v>23</v>
      </c>
      <c r="F150" s="36">
        <v>8450</v>
      </c>
      <c r="G150" s="37">
        <v>13900</v>
      </c>
    </row>
    <row r="151" spans="1:7" x14ac:dyDescent="0.25">
      <c r="A151" s="35" t="s">
        <v>141</v>
      </c>
      <c r="B151" s="35" t="s">
        <v>2</v>
      </c>
      <c r="C151" s="35" t="s">
        <v>62</v>
      </c>
      <c r="D151" s="35" t="s">
        <v>69</v>
      </c>
      <c r="E151" s="35" t="s">
        <v>72</v>
      </c>
      <c r="F151" s="36">
        <v>65764.800000000003</v>
      </c>
      <c r="G151" s="37">
        <v>309519</v>
      </c>
    </row>
    <row r="152" spans="1:7" x14ac:dyDescent="0.25">
      <c r="A152" s="35" t="s">
        <v>141</v>
      </c>
      <c r="B152" s="35" t="s">
        <v>2</v>
      </c>
      <c r="C152" s="35" t="s">
        <v>62</v>
      </c>
      <c r="D152" s="35" t="s">
        <v>69</v>
      </c>
      <c r="E152" s="35" t="s">
        <v>41</v>
      </c>
      <c r="F152" s="36">
        <v>6760.2</v>
      </c>
      <c r="G152" s="37">
        <v>43241.91</v>
      </c>
    </row>
    <row r="153" spans="1:7" x14ac:dyDescent="0.25">
      <c r="A153" s="35" t="s">
        <v>141</v>
      </c>
      <c r="B153" s="35" t="s">
        <v>2</v>
      </c>
      <c r="C153" s="35" t="s">
        <v>62</v>
      </c>
      <c r="D153" s="35" t="s">
        <v>69</v>
      </c>
      <c r="E153" s="35" t="s">
        <v>28</v>
      </c>
      <c r="F153" s="36">
        <v>120086.76</v>
      </c>
      <c r="G153" s="37">
        <v>355558.47</v>
      </c>
    </row>
    <row r="154" spans="1:7" x14ac:dyDescent="0.25">
      <c r="A154" s="35" t="s">
        <v>141</v>
      </c>
      <c r="B154" s="35" t="s">
        <v>2</v>
      </c>
      <c r="C154" s="35" t="s">
        <v>62</v>
      </c>
      <c r="D154" s="35" t="s">
        <v>69</v>
      </c>
      <c r="E154" s="35" t="s">
        <v>70</v>
      </c>
      <c r="F154" s="36">
        <v>55583.92</v>
      </c>
      <c r="G154" s="37">
        <v>178099.09</v>
      </c>
    </row>
    <row r="155" spans="1:7" x14ac:dyDescent="0.25">
      <c r="A155" s="35" t="s">
        <v>141</v>
      </c>
      <c r="B155" s="35" t="s">
        <v>2</v>
      </c>
      <c r="C155" s="35" t="s">
        <v>62</v>
      </c>
      <c r="D155" s="35" t="s">
        <v>71</v>
      </c>
      <c r="E155" s="35" t="s">
        <v>28</v>
      </c>
      <c r="F155" s="36">
        <v>30224.400000000001</v>
      </c>
      <c r="G155" s="37">
        <v>85864.6</v>
      </c>
    </row>
    <row r="156" spans="1:7" x14ac:dyDescent="0.25">
      <c r="A156" s="35" t="s">
        <v>141</v>
      </c>
      <c r="B156" s="35" t="s">
        <v>2</v>
      </c>
      <c r="C156" s="35" t="s">
        <v>62</v>
      </c>
      <c r="D156" s="35" t="s">
        <v>71</v>
      </c>
      <c r="E156" s="35" t="s">
        <v>70</v>
      </c>
      <c r="F156" s="36">
        <v>11782.8</v>
      </c>
      <c r="G156" s="37">
        <v>30988.69</v>
      </c>
    </row>
    <row r="157" spans="1:7" ht="15.75" thickBot="1" x14ac:dyDescent="0.3">
      <c r="A157" s="20" t="s">
        <v>143</v>
      </c>
      <c r="B157" s="22"/>
      <c r="C157" s="22"/>
      <c r="D157" s="22"/>
      <c r="E157" s="22"/>
      <c r="F157" s="22">
        <f>SUM(F141:F156)</f>
        <v>1184673.68</v>
      </c>
      <c r="G157" s="21">
        <f>SUM(G141:G156)</f>
        <v>3175358.96</v>
      </c>
    </row>
    <row r="158" spans="1:7" x14ac:dyDescent="0.25">
      <c r="A158" s="35" t="s">
        <v>146</v>
      </c>
      <c r="B158" s="35" t="s">
        <v>2</v>
      </c>
      <c r="C158" s="35" t="s">
        <v>62</v>
      </c>
      <c r="D158" s="35" t="s">
        <v>100</v>
      </c>
      <c r="E158" s="35" t="s">
        <v>165</v>
      </c>
      <c r="F158" s="36">
        <v>9.619999885559082</v>
      </c>
      <c r="G158" s="37">
        <v>35</v>
      </c>
    </row>
    <row r="159" spans="1:7" x14ac:dyDescent="0.25">
      <c r="A159" s="35" t="s">
        <v>146</v>
      </c>
      <c r="B159" s="35" t="s">
        <v>2</v>
      </c>
      <c r="C159" s="35" t="s">
        <v>62</v>
      </c>
      <c r="D159" s="35" t="s">
        <v>110</v>
      </c>
      <c r="E159" s="35" t="s">
        <v>72</v>
      </c>
      <c r="F159" s="36">
        <v>57600</v>
      </c>
      <c r="G159" s="37">
        <v>237500</v>
      </c>
    </row>
    <row r="160" spans="1:7" x14ac:dyDescent="0.25">
      <c r="A160" s="35" t="s">
        <v>146</v>
      </c>
      <c r="B160" s="35" t="s">
        <v>2</v>
      </c>
      <c r="C160" s="35" t="s">
        <v>62</v>
      </c>
      <c r="D160" s="35" t="s">
        <v>64</v>
      </c>
      <c r="E160" s="35" t="s">
        <v>72</v>
      </c>
      <c r="F160" s="36">
        <v>92267.998046875</v>
      </c>
      <c r="G160" s="37">
        <v>384635</v>
      </c>
    </row>
    <row r="161" spans="1:7" x14ac:dyDescent="0.25">
      <c r="A161" s="35" t="s">
        <v>146</v>
      </c>
      <c r="B161" s="35" t="s">
        <v>2</v>
      </c>
      <c r="C161" s="35" t="s">
        <v>62</v>
      </c>
      <c r="D161" s="35" t="s">
        <v>64</v>
      </c>
      <c r="E161" s="35" t="s">
        <v>30</v>
      </c>
      <c r="F161" s="36">
        <v>35257.51953125</v>
      </c>
      <c r="G161" s="37">
        <v>94938.550048828125</v>
      </c>
    </row>
    <row r="162" spans="1:7" x14ac:dyDescent="0.25">
      <c r="A162" s="35" t="s">
        <v>146</v>
      </c>
      <c r="B162" s="35" t="s">
        <v>2</v>
      </c>
      <c r="C162" s="35" t="s">
        <v>62</v>
      </c>
      <c r="D162" s="35" t="s">
        <v>64</v>
      </c>
      <c r="E162" s="35" t="s">
        <v>23</v>
      </c>
      <c r="F162" s="36">
        <v>21337.189453125</v>
      </c>
      <c r="G162" s="37">
        <v>11861.1201171875</v>
      </c>
    </row>
    <row r="163" spans="1:7" x14ac:dyDescent="0.25">
      <c r="A163" s="35" t="s">
        <v>146</v>
      </c>
      <c r="B163" s="35" t="s">
        <v>2</v>
      </c>
      <c r="C163" s="35" t="s">
        <v>62</v>
      </c>
      <c r="D163" s="35" t="s">
        <v>64</v>
      </c>
      <c r="E163" s="35" t="s">
        <v>70</v>
      </c>
      <c r="F163" s="36">
        <v>20274.240234375</v>
      </c>
      <c r="G163" s="37">
        <v>46760.400390625</v>
      </c>
    </row>
    <row r="164" spans="1:7" x14ac:dyDescent="0.25">
      <c r="A164" s="35" t="s">
        <v>146</v>
      </c>
      <c r="B164" s="35" t="s">
        <v>2</v>
      </c>
      <c r="C164" s="35" t="s">
        <v>62</v>
      </c>
      <c r="D164" s="35" t="s">
        <v>66</v>
      </c>
      <c r="E164" s="35" t="s">
        <v>23</v>
      </c>
      <c r="F164" s="36">
        <v>87595.201171875</v>
      </c>
      <c r="G164" s="37">
        <v>159264</v>
      </c>
    </row>
    <row r="165" spans="1:7" x14ac:dyDescent="0.25">
      <c r="A165" s="35" t="s">
        <v>146</v>
      </c>
      <c r="B165" s="35" t="s">
        <v>2</v>
      </c>
      <c r="C165" s="35" t="s">
        <v>62</v>
      </c>
      <c r="D165" s="35" t="s">
        <v>69</v>
      </c>
      <c r="E165" s="35" t="s">
        <v>72</v>
      </c>
      <c r="F165" s="36">
        <v>133753.59765625</v>
      </c>
      <c r="G165" s="37">
        <v>641370</v>
      </c>
    </row>
    <row r="166" spans="1:7" x14ac:dyDescent="0.25">
      <c r="A166" s="35" t="s">
        <v>146</v>
      </c>
      <c r="B166" s="35" t="s">
        <v>2</v>
      </c>
      <c r="C166" s="35" t="s">
        <v>62</v>
      </c>
      <c r="D166" s="35" t="s">
        <v>69</v>
      </c>
      <c r="E166" s="35" t="s">
        <v>30</v>
      </c>
      <c r="F166" s="36">
        <v>12168</v>
      </c>
      <c r="G166" s="37">
        <v>24944.400390625</v>
      </c>
    </row>
    <row r="167" spans="1:7" x14ac:dyDescent="0.25">
      <c r="A167" s="35" t="s">
        <v>146</v>
      </c>
      <c r="B167" s="35" t="s">
        <v>2</v>
      </c>
      <c r="C167" s="35" t="s">
        <v>62</v>
      </c>
      <c r="D167" s="35" t="s">
        <v>69</v>
      </c>
      <c r="E167" s="35" t="s">
        <v>28</v>
      </c>
      <c r="F167" s="36">
        <v>137460.1611328125</v>
      </c>
      <c r="G167" s="37">
        <v>428112.712890625</v>
      </c>
    </row>
    <row r="168" spans="1:7" x14ac:dyDescent="0.25">
      <c r="A168" s="35" t="s">
        <v>146</v>
      </c>
      <c r="B168" s="35" t="s">
        <v>2</v>
      </c>
      <c r="C168" s="35" t="s">
        <v>62</v>
      </c>
      <c r="D168" s="35" t="s">
        <v>69</v>
      </c>
      <c r="E168" s="35" t="s">
        <v>111</v>
      </c>
      <c r="F168" s="36">
        <v>9475.599609375</v>
      </c>
      <c r="G168" s="37">
        <v>55601.8515625</v>
      </c>
    </row>
    <row r="169" spans="1:7" x14ac:dyDescent="0.25">
      <c r="A169" s="35" t="s">
        <v>146</v>
      </c>
      <c r="B169" s="35" t="s">
        <v>2</v>
      </c>
      <c r="C169" s="35" t="s">
        <v>62</v>
      </c>
      <c r="D169" s="35" t="s">
        <v>69</v>
      </c>
      <c r="E169" s="35" t="s">
        <v>70</v>
      </c>
      <c r="F169" s="36">
        <v>32267.24951171875</v>
      </c>
      <c r="G169" s="37">
        <v>101102.919921875</v>
      </c>
    </row>
    <row r="170" spans="1:7" x14ac:dyDescent="0.25">
      <c r="A170" s="35" t="s">
        <v>146</v>
      </c>
      <c r="B170" s="35" t="s">
        <v>2</v>
      </c>
      <c r="C170" s="35" t="s">
        <v>62</v>
      </c>
      <c r="D170" s="35" t="s">
        <v>71</v>
      </c>
      <c r="E170" s="35" t="s">
        <v>28</v>
      </c>
      <c r="F170" s="36">
        <v>65627.759765625</v>
      </c>
      <c r="G170" s="37">
        <v>180928.19921875</v>
      </c>
    </row>
    <row r="171" spans="1:7" x14ac:dyDescent="0.25">
      <c r="A171" s="35" t="s">
        <v>146</v>
      </c>
      <c r="B171" s="35" t="s">
        <v>2</v>
      </c>
      <c r="C171" s="35" t="s">
        <v>62</v>
      </c>
      <c r="D171" s="35" t="s">
        <v>71</v>
      </c>
      <c r="E171" s="35" t="s">
        <v>70</v>
      </c>
      <c r="F171" s="36">
        <v>56437.51904296875</v>
      </c>
      <c r="G171" s="37">
        <v>151482.439453125</v>
      </c>
    </row>
    <row r="172" spans="1:7" ht="15.75" thickBot="1" x14ac:dyDescent="0.3">
      <c r="A172" s="20" t="s">
        <v>146</v>
      </c>
      <c r="B172" s="22"/>
      <c r="C172" s="22"/>
      <c r="D172" s="22"/>
      <c r="E172" s="22"/>
      <c r="F172" s="22">
        <f>SUM(F158:F171)</f>
        <v>761531.65515613556</v>
      </c>
      <c r="G172" s="21">
        <f>SUM(G158:G171)</f>
        <v>2518536.5939941406</v>
      </c>
    </row>
    <row r="173" spans="1:7" ht="16.5" thickBot="1" x14ac:dyDescent="0.3">
      <c r="A173" s="18" t="s">
        <v>0</v>
      </c>
      <c r="B173" s="18"/>
      <c r="C173" s="18"/>
      <c r="D173" s="18"/>
      <c r="E173" s="18"/>
      <c r="F173" s="18">
        <f>SUM(F172,F157,F140,F123,F120,F107,F90,F77,F60,F58,F38,F23)</f>
        <v>12227574.873651618</v>
      </c>
      <c r="G173" s="31">
        <f>SUM(G172,G157,G140,G123,G120,G107,G90,G77,G60,G58,G38,G23)</f>
        <v>33155032.32449951</v>
      </c>
    </row>
  </sheetData>
  <sortState ref="A12:H154">
    <sortCondition ref="D12:D154"/>
    <sortCondition ref="E12:E154"/>
  </sortState>
  <mergeCells count="5">
    <mergeCell ref="A6:G6"/>
    <mergeCell ref="A7:G7"/>
    <mergeCell ref="A8:G8"/>
    <mergeCell ref="A9:G9"/>
    <mergeCell ref="A10:G10"/>
  </mergeCells>
  <printOptions horizontalCentered="1"/>
  <pageMargins left="0.47244094488188981" right="0.51181102362204722" top="0.74803149606299213" bottom="0.74803149606299213" header="0.31496062992125984" footer="0.31496062992125984"/>
  <pageSetup scale="95" orientation="portrait" r:id="rId1"/>
  <headerFooter>
    <oddFooter>&amp;CE-Página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10" sqref="A10:G10"/>
    </sheetView>
  </sheetViews>
  <sheetFormatPr baseColWidth="10" defaultColWidth="47.85546875" defaultRowHeight="15" x14ac:dyDescent="0.25"/>
  <cols>
    <col min="1" max="2" width="11.425781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11.5703125" style="6" bestFit="1" customWidth="1"/>
    <col min="7" max="7" width="14.42578125" style="32" bestFit="1" customWidth="1"/>
  </cols>
  <sheetData>
    <row r="1" spans="1:7" x14ac:dyDescent="0.25">
      <c r="A1" s="41"/>
    </row>
    <row r="6" spans="1:7" x14ac:dyDescent="0.25">
      <c r="A6" s="52" t="s">
        <v>14</v>
      </c>
      <c r="B6" s="52"/>
      <c r="C6" s="52"/>
      <c r="D6" s="52"/>
      <c r="E6" s="52"/>
      <c r="F6" s="52"/>
      <c r="G6" s="52"/>
    </row>
    <row r="7" spans="1:7" ht="23.25" x14ac:dyDescent="0.35">
      <c r="A7" s="53" t="s">
        <v>15</v>
      </c>
      <c r="B7" s="53"/>
      <c r="C7" s="53"/>
      <c r="D7" s="53"/>
      <c r="E7" s="53"/>
      <c r="F7" s="53"/>
      <c r="G7" s="53"/>
    </row>
    <row r="8" spans="1:7" ht="22.5" x14ac:dyDescent="0.35">
      <c r="A8" s="54" t="s">
        <v>16</v>
      </c>
      <c r="B8" s="54"/>
      <c r="C8" s="54"/>
      <c r="D8" s="54"/>
      <c r="E8" s="54"/>
      <c r="F8" s="54"/>
      <c r="G8" s="54"/>
    </row>
    <row r="9" spans="1:7" ht="20.25" thickBot="1" x14ac:dyDescent="0.4">
      <c r="A9" s="59" t="str">
        <f>Consolidado!A9</f>
        <v>“Año del Desarrollo Agroforestal”</v>
      </c>
      <c r="B9" s="59"/>
      <c r="C9" s="59"/>
      <c r="D9" s="59"/>
      <c r="E9" s="59"/>
      <c r="F9" s="59"/>
      <c r="G9" s="59"/>
    </row>
    <row r="10" spans="1:7" ht="15.75" thickBot="1" x14ac:dyDescent="0.3">
      <c r="A10" s="56" t="s">
        <v>89</v>
      </c>
      <c r="B10" s="57"/>
      <c r="C10" s="57"/>
      <c r="D10" s="57"/>
      <c r="E10" s="57"/>
      <c r="F10" s="57"/>
      <c r="G10" s="60"/>
    </row>
    <row r="11" spans="1:7" ht="15.75" thickBot="1" x14ac:dyDescent="0.3">
      <c r="A11" s="2" t="s">
        <v>4</v>
      </c>
      <c r="B11" s="38" t="s">
        <v>5</v>
      </c>
      <c r="C11" s="38" t="s">
        <v>6</v>
      </c>
      <c r="D11" s="38" t="s">
        <v>13</v>
      </c>
      <c r="E11" s="38" t="s">
        <v>21</v>
      </c>
      <c r="F11" s="39" t="s">
        <v>7</v>
      </c>
      <c r="G11" s="40" t="s">
        <v>8</v>
      </c>
    </row>
    <row r="12" spans="1:7" x14ac:dyDescent="0.25">
      <c r="A12" s="35"/>
      <c r="B12" s="35"/>
      <c r="C12" s="35"/>
      <c r="D12" s="35"/>
      <c r="E12" s="35"/>
      <c r="F12" s="50"/>
      <c r="G12" s="51"/>
    </row>
    <row r="13" spans="1:7" x14ac:dyDescent="0.25">
      <c r="A13" s="42"/>
      <c r="B13" s="43"/>
      <c r="C13" s="43"/>
      <c r="D13" s="43"/>
      <c r="E13" s="43"/>
      <c r="F13" s="43"/>
      <c r="G13" s="44"/>
    </row>
    <row r="14" spans="1:7" x14ac:dyDescent="0.25">
      <c r="A14" s="35"/>
      <c r="B14" s="35"/>
      <c r="C14" s="35"/>
      <c r="D14" s="35"/>
      <c r="E14" s="35"/>
      <c r="F14" s="36"/>
      <c r="G14" s="37"/>
    </row>
    <row r="15" spans="1:7" ht="15.75" thickBot="1" x14ac:dyDescent="0.3">
      <c r="A15" s="42"/>
      <c r="B15" s="43"/>
      <c r="C15" s="43"/>
      <c r="D15" s="43"/>
      <c r="E15" s="43"/>
      <c r="F15" s="43"/>
      <c r="G15" s="44"/>
    </row>
    <row r="16" spans="1:7" ht="16.5" thickBot="1" x14ac:dyDescent="0.3">
      <c r="A16" s="26" t="s">
        <v>0</v>
      </c>
      <c r="B16" s="26"/>
      <c r="C16" s="26"/>
      <c r="D16" s="26"/>
      <c r="E16" s="26"/>
      <c r="F16" s="26">
        <f>SUM(F15,F13)</f>
        <v>0</v>
      </c>
      <c r="G16" s="27">
        <f>SUM(G15,G13)</f>
        <v>0</v>
      </c>
    </row>
  </sheetData>
  <mergeCells count="5">
    <mergeCell ref="A6:G6"/>
    <mergeCell ref="A7:G7"/>
    <mergeCell ref="A8:G8"/>
    <mergeCell ref="A9:G9"/>
    <mergeCell ref="A10:G10"/>
  </mergeCells>
  <printOptions horizontalCentered="1"/>
  <pageMargins left="0.5" right="0.5" top="0.56999999999999995" bottom="0.44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9</vt:i4>
      </vt:variant>
    </vt:vector>
  </HeadingPairs>
  <TitlesOfParts>
    <vt:vector size="20" baseType="lpstr">
      <vt:lpstr>Consolidado</vt:lpstr>
      <vt:lpstr>Bovino Carnico</vt:lpstr>
      <vt:lpstr>Bovino Lacteo</vt:lpstr>
      <vt:lpstr>Leche</vt:lpstr>
      <vt:lpstr>Porcino Carnico</vt:lpstr>
      <vt:lpstr>Pieles</vt:lpstr>
      <vt:lpstr>Embutidos</vt:lpstr>
      <vt:lpstr>Otro Origen</vt:lpstr>
      <vt:lpstr>Huevo</vt:lpstr>
      <vt:lpstr>Alimento animal</vt:lpstr>
      <vt:lpstr>Pro vet</vt:lpstr>
      <vt:lpstr>'Alimento animal'!Títulos_a_imprimir</vt:lpstr>
      <vt:lpstr>'Bovino Carnico'!Títulos_a_imprimir</vt:lpstr>
      <vt:lpstr>'Bovino Lacteo'!Títulos_a_imprimir</vt:lpstr>
      <vt:lpstr>Embutidos!Títulos_a_imprimir</vt:lpstr>
      <vt:lpstr>Huevo!Títulos_a_imprimir</vt:lpstr>
      <vt:lpstr>Leche!Títulos_a_imprimir</vt:lpstr>
      <vt:lpstr>'Otro Origen'!Títulos_a_imprimir</vt:lpstr>
      <vt:lpstr>Pieles!Títulos_a_imprimir</vt:lpstr>
      <vt:lpstr>'Porcino Carnico'!Títulos_a_imprimir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estadistica</cp:lastModifiedBy>
  <cp:lastPrinted>2018-08-10T17:54:58Z</cp:lastPrinted>
  <dcterms:created xsi:type="dcterms:W3CDTF">2013-05-27T12:29:06Z</dcterms:created>
  <dcterms:modified xsi:type="dcterms:W3CDTF">2018-08-10T18:00:02Z</dcterms:modified>
</cp:coreProperties>
</file>