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19\6 Junio\"/>
    </mc:Choice>
  </mc:AlternateContent>
  <bookViews>
    <workbookView xWindow="0" yWindow="0" windowWidth="20490" windowHeight="7755" tabRatio="918" activeTab="9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52511"/>
</workbook>
</file>

<file path=xl/calcChain.xml><?xml version="1.0" encoding="utf-8"?>
<calcChain xmlns="http://schemas.openxmlformats.org/spreadsheetml/2006/main">
  <c r="A11" i="6" l="1"/>
  <c r="B11" i="20"/>
  <c r="G25" i="8" l="1"/>
  <c r="F25" i="8"/>
  <c r="G29" i="5"/>
  <c r="F29" i="5"/>
  <c r="F72" i="14"/>
  <c r="G72" i="14"/>
  <c r="F48" i="11"/>
  <c r="G48" i="11"/>
  <c r="G41" i="7"/>
  <c r="F41" i="7"/>
  <c r="F40" i="7"/>
  <c r="G40" i="7"/>
  <c r="F24" i="8"/>
  <c r="G24" i="8"/>
  <c r="F44" i="6"/>
  <c r="G44" i="6"/>
  <c r="F28" i="5"/>
  <c r="G28" i="5"/>
  <c r="F63" i="14"/>
  <c r="G63" i="14"/>
  <c r="F22" i="12"/>
  <c r="G22" i="12"/>
  <c r="F44" i="11"/>
  <c r="G44" i="11"/>
  <c r="G22" i="8"/>
  <c r="F22" i="8"/>
  <c r="G35" i="7"/>
  <c r="F39" i="6"/>
  <c r="G39" i="6"/>
  <c r="F51" i="14"/>
  <c r="G51" i="14"/>
  <c r="G20" i="12"/>
  <c r="F20" i="12"/>
  <c r="F36" i="11"/>
  <c r="G36" i="11"/>
  <c r="F30" i="7"/>
  <c r="F35" i="7" s="1"/>
  <c r="G30" i="7"/>
  <c r="F31" i="6"/>
  <c r="G31" i="6"/>
  <c r="F23" i="5"/>
  <c r="G23" i="5"/>
  <c r="A11" i="14" l="1"/>
  <c r="A11" i="12"/>
  <c r="A11" i="11"/>
  <c r="A11" i="8"/>
  <c r="A11" i="7"/>
  <c r="A11" i="5"/>
  <c r="E21" i="20" l="1"/>
  <c r="E18" i="20"/>
  <c r="E16" i="20"/>
  <c r="F41" i="14"/>
  <c r="F73" i="14" s="1"/>
  <c r="G41" i="14"/>
  <c r="F16" i="12"/>
  <c r="G16" i="12"/>
  <c r="F18" i="12"/>
  <c r="G18" i="12"/>
  <c r="F28" i="11"/>
  <c r="G28" i="11"/>
  <c r="G49" i="11" s="1"/>
  <c r="F24" i="7"/>
  <c r="G24" i="7"/>
  <c r="F26" i="6"/>
  <c r="F45" i="6" s="1"/>
  <c r="G26" i="6"/>
  <c r="G45" i="6" s="1"/>
  <c r="F20" i="5"/>
  <c r="G20" i="5"/>
  <c r="F29" i="14"/>
  <c r="G29" i="14"/>
  <c r="F22" i="11"/>
  <c r="G22" i="11"/>
  <c r="G16" i="8"/>
  <c r="F16" i="8"/>
  <c r="F22" i="7"/>
  <c r="G22" i="7"/>
  <c r="F21" i="6"/>
  <c r="G21" i="6"/>
  <c r="F17" i="6"/>
  <c r="G17" i="6"/>
  <c r="F18" i="5"/>
  <c r="G18" i="5"/>
  <c r="F22" i="14"/>
  <c r="G22" i="14"/>
  <c r="F16" i="11"/>
  <c r="G16" i="11"/>
  <c r="F14" i="8"/>
  <c r="G14" i="8"/>
  <c r="F17" i="7"/>
  <c r="G17" i="7"/>
  <c r="F15" i="5"/>
  <c r="G15" i="5"/>
  <c r="G24" i="12" l="1"/>
  <c r="G73" i="14"/>
  <c r="F49" i="11"/>
  <c r="E14" i="20"/>
  <c r="F14" i="12"/>
  <c r="F24" i="12" s="1"/>
  <c r="G14" i="12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<sst xmlns="http://schemas.openxmlformats.org/spreadsheetml/2006/main" count="931" uniqueCount="114">
  <si>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</si>
  <si>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</si>
  <si>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</si>
  <si>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</si>
  <si>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</si>
  <si>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</si>
  <si>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</si>
  <si>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</si>
  <si>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</si>
  <si>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</si>
  <si>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</si>
  <si>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</si>
  <si>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</si>
  <si>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</si>
  <si>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</si>
  <si>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</si>
  <si>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</si>
  <si>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</si>
  <si>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</si>
  <si>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</si>
  <si>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</si>
  <si>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</si>
  <si>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</si>
  <si>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</si>
  <si>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</si>
  <si>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</si>
  <si>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</si>
  <si>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</si>
  <si>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</si>
  <si>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</si>
  <si>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</si>
  <si>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</si>
  <si>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</si>
  <si>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</si>
  <si>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</si>
  <si>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</si>
  <si>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</si>
  <si>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</si>
  <si>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</si>
  <si>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</si>
  <si>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</si>
  <si>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</si>
  <si>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</si>
  <si>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</si>
  <si>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</si>
  <si>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</si>
  <si>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</si>
  <si>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</si>
  <si>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</si>
  <si>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</si>
  <si>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</si>
  <si>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</si>
  <si>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</si>
  <si>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</si>
  <si>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</si>
  <si>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</si>
  <si>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</si>
  <si>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</si>
  <si>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</si>
  <si>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</si>
  <si>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</si>
  <si>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</si>
  <si>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</si>
  <si>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</si>
  <si>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</si>
  <si>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</si>
  <si>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</si>
  <si>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</si>
  <si>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</si>
  <si>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</si>
  <si>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</si>
  <si>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</si>
  <si>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</si>
  <si>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</si>
  <si>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</si>
  <si>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“Año de la innovación y Competitividad”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</si>
  <si>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</si>
  <si>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</si>
  <si>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</si>
  <si>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</si>
  <si>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</si>
  <si>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</si>
  <si>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</si>
  <si>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</si>
  <si>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</si>
  <si>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</si>
  <si>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</si>
  <si>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</si>
  <si>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</si>
  <si>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</si>
  <si>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</si>
  <si>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</si>
  <si>
    <t>Abril</t>
  </si>
  <si>
    <t>Miembro</t>
  </si>
  <si>
    <t>Abril*</t>
  </si>
  <si>
    <t>Holandes</t>
  </si>
  <si>
    <t>Leche con Chocolate</t>
  </si>
  <si>
    <t>Guayana Francesa</t>
  </si>
  <si>
    <t>Costa Rica</t>
  </si>
  <si>
    <t>Tortola</t>
  </si>
  <si>
    <t>Boovino</t>
  </si>
  <si>
    <t>Curtidas o Curadas</t>
  </si>
  <si>
    <t>Canada</t>
  </si>
  <si>
    <t>Libano</t>
  </si>
  <si>
    <t>Mayo</t>
  </si>
  <si>
    <t>Queso fresco</t>
  </si>
  <si>
    <t>Puerto Rico</t>
  </si>
  <si>
    <t>Mayo*</t>
  </si>
  <si>
    <t>Pieles Bovinas Secas y Saladas</t>
  </si>
  <si>
    <t>Junio</t>
  </si>
  <si>
    <t>Carne de res</t>
  </si>
  <si>
    <t>Junio*</t>
  </si>
  <si>
    <t>San Marino</t>
  </si>
  <si>
    <t>Periodo Enero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</si>
</sst>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164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0" fillId="0" borderId="5" xfId="0" applyBorder="1"/>
    <xf numFmtId="165" fontId="4" fillId="0" borderId="5" xfId="1" applyNumberFormat="1" applyFont="1" applyBorder="1"/>
    <xf numFmtId="0" fontId="0" fillId="0" borderId="6" xfId="0" applyBorder="1"/>
    <xf numFmtId="165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5" fontId="4" fillId="0" borderId="7" xfId="1" applyNumberFormat="1" applyFont="1" applyBorder="1"/>
    <xf numFmtId="0" fontId="5" fillId="4" borderId="4" xfId="0" applyFont="1" applyFill="1" applyBorder="1"/>
    <xf numFmtId="164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8" xfId="1" applyNumberFormat="1" applyFont="1" applyFill="1" applyBorder="1"/>
    <xf numFmtId="164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164" fontId="5" fillId="3" borderId="8" xfId="1" applyFont="1" applyFill="1" applyBorder="1"/>
    <xf numFmtId="165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164" fontId="5" fillId="3" borderId="4" xfId="1" applyFont="1" applyFill="1" applyBorder="1"/>
    <xf numFmtId="165" fontId="5" fillId="3" borderId="4" xfId="1" applyNumberFormat="1" applyFont="1" applyFill="1" applyBorder="1"/>
    <xf numFmtId="165" fontId="7" fillId="4" borderId="4" xfId="1" applyNumberFormat="1" applyFont="1" applyFill="1" applyBorder="1"/>
    <xf numFmtId="164" fontId="7" fillId="4" borderId="4" xfId="1" applyFont="1" applyFill="1" applyBorder="1"/>
    <xf numFmtId="0" fontId="6" fillId="0" borderId="0" xfId="0" applyFont="1" applyAlignment="1">
      <alignment horizontal="center"/>
    </xf>
    <xf numFmtId="164" fontId="4" fillId="0" borderId="6" xfId="1" applyNumberFormat="1" applyFont="1" applyBorder="1"/>
    <xf numFmtId="164" fontId="4" fillId="0" borderId="5" xfId="1" applyNumberFormat="1" applyFont="1" applyBorder="1"/>
    <xf numFmtId="164" fontId="7" fillId="4" borderId="8" xfId="1" applyNumberFormat="1" applyFont="1" applyFill="1" applyBorder="1"/>
    <xf numFmtId="164" fontId="0" fillId="0" borderId="0" xfId="1" applyFont="1"/>
    <xf numFmtId="0" fontId="2" fillId="2" borderId="4" xfId="4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1" fillId="0" borderId="13" xfId="2" applyFont="1" applyFill="1" applyBorder="1" applyAlignment="1">
      <alignment wrapText="1"/>
    </xf>
    <xf numFmtId="165" fontId="1" fillId="0" borderId="13" xfId="1" applyNumberFormat="1" applyFont="1" applyFill="1" applyBorder="1" applyAlignment="1">
      <alignment horizontal="right" wrapText="1"/>
    </xf>
    <xf numFmtId="164" fontId="1" fillId="0" borderId="13" xfId="1" applyNumberFormat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7" xfId="3" applyFont="1" applyFill="1" applyBorder="1" applyAlignment="1">
      <alignment wrapText="1"/>
    </xf>
    <xf numFmtId="165" fontId="5" fillId="3" borderId="7" xfId="1" applyNumberFormat="1" applyFont="1" applyFill="1" applyBorder="1"/>
    <xf numFmtId="164" fontId="5" fillId="3" borderId="7" xfId="1" applyFont="1" applyFill="1" applyBorder="1"/>
    <xf numFmtId="0" fontId="0" fillId="0" borderId="13" xfId="0" applyBorder="1"/>
    <xf numFmtId="165" fontId="4" fillId="0" borderId="13" xfId="1" applyNumberFormat="1" applyFont="1" applyBorder="1"/>
    <xf numFmtId="164" fontId="1" fillId="0" borderId="13" xfId="1" applyFont="1" applyFill="1" applyBorder="1" applyAlignment="1">
      <alignment wrapText="1"/>
    </xf>
    <xf numFmtId="165" fontId="1" fillId="0" borderId="13" xfId="1" applyNumberFormat="1" applyFont="1" applyFill="1" applyBorder="1" applyAlignment="1">
      <alignment horizontal="right"/>
    </xf>
    <xf numFmtId="164" fontId="1" fillId="0" borderId="13" xfId="1" applyFont="1" applyFill="1" applyBorder="1" applyAlignment="1">
      <alignment horizontal="right"/>
    </xf>
    <xf numFmtId="165" fontId="0" fillId="0" borderId="0" xfId="0" applyNumberFormat="1"/>
    <xf numFmtId="0" fontId="2" fillId="2" borderId="22" xfId="4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19" xfId="4" applyFont="1" applyFill="1" applyBorder="1" applyAlignment="1">
      <alignment horizontal="center"/>
    </xf>
    <xf numFmtId="0" fontId="2" fillId="2" borderId="20" xfId="4" applyFont="1" applyFill="1" applyBorder="1" applyAlignment="1">
      <alignment horizontal="center"/>
    </xf>
    <xf numFmtId="0" fontId="2" fillId="2" borderId="21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  <xf numFmtId="165" fontId="5" fillId="0" borderId="8" xfId="1" applyNumberFormat="1" applyFont="1" applyFill="1" applyBorder="1"/>
    <xf numFmtId="164" fontId="5" fillId="0" borderId="8" xfId="1" applyFont="1" applyFill="1" applyBorder="1"/>
    <xf numFmtId="0" fontId="1" fillId="0" borderId="8" xfId="3" applyFont="1" applyFill="1" applyBorder="1" applyAlignment="1">
      <alignment wrapText="1"/>
    </xf>
  </cellXfs>
  <cellStyles count="5">
    <cellStyle name="Millares" xfId="1" builtinId="3"/>
    <cellStyle name="Normal" xfId="0" builtinId="0"/>
    <cellStyle name="Normal_Bovino Lacteo" xfId="2"/>
    <cellStyle name="Normal_Hoja14" xfId="3"/>
    <cellStyle name="Normal_Hoja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517895</xdr:colOff>
      <xdr:row>6</xdr:row>
      <xdr:rowOff>28575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460745</xdr:colOff>
      <xdr:row>6</xdr:row>
      <xdr:rowOff>28575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4" workbookViewId="0">
      <selection activeCell="G11" sqref="G11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 t="s">
        <v>14</v>
      </c>
      <c r="B6" s="52"/>
      <c r="C6" s="52"/>
    </row>
    <row r="7" spans="1:3" ht="23.25" x14ac:dyDescent="0.35">
      <c r="A7" s="53" t="s">
        <v>15</v>
      </c>
      <c r="B7" s="53"/>
      <c r="C7" s="53"/>
    </row>
    <row r="8" spans="1:3" ht="22.5" x14ac:dyDescent="0.35">
      <c r="A8" s="54" t="s">
        <v>16</v>
      </c>
      <c r="B8" s="54"/>
      <c r="C8" s="54"/>
    </row>
    <row r="9" spans="1:3" ht="16.5" thickBot="1" x14ac:dyDescent="0.3">
      <c r="A9" s="55" t="s">
        <v>75</v>
      </c>
      <c r="B9" s="55"/>
      <c r="C9" s="55"/>
    </row>
    <row r="10" spans="1:3" x14ac:dyDescent="0.25">
      <c r="A10" s="56" t="s">
        <v>84</v>
      </c>
      <c r="B10" s="57"/>
      <c r="C10" s="58"/>
    </row>
    <row r="11" spans="1:3" x14ac:dyDescent="0.25">
      <c r="A11" s="51" t="s">
        <v>113</v>
      </c>
      <c r="B11" s="51"/>
      <c r="C11" s="51"/>
    </row>
    <row r="12" spans="1:3" ht="15.75" thickBot="1" x14ac:dyDescent="0.3">
      <c r="A12" s="50" t="s">
        <v>13</v>
      </c>
      <c r="B12" s="50" t="s">
        <v>7</v>
      </c>
      <c r="C12" s="50" t="s">
        <v>8</v>
      </c>
    </row>
    <row r="13" spans="1:3" x14ac:dyDescent="0.25">
      <c r="A13" s="9" t="s">
        <v>9</v>
      </c>
      <c r="B13" s="10">
        <f>'Bovino Carnico'!F29</f>
        <v>245874.140625</v>
      </c>
      <c r="C13" s="28">
        <f>'Bovino Carnico'!G29</f>
        <v>772497.99462890625</v>
      </c>
    </row>
    <row r="14" spans="1:3" x14ac:dyDescent="0.25">
      <c r="A14" s="7" t="s">
        <v>10</v>
      </c>
      <c r="B14" s="8">
        <f>'Bovino Lacteo'!F45</f>
        <v>451169.24168395996</v>
      </c>
      <c r="C14" s="29">
        <f>'Bovino Lacteo'!G45</f>
        <v>1395456.477645874</v>
      </c>
    </row>
    <row r="15" spans="1:3" x14ac:dyDescent="0.25">
      <c r="A15" s="7" t="s">
        <v>1</v>
      </c>
      <c r="B15" s="8">
        <f>Leche!F41</f>
        <v>169188.34912109375</v>
      </c>
      <c r="C15" s="29">
        <f>Leche!G41</f>
        <v>2099015.3571777344</v>
      </c>
    </row>
    <row r="16" spans="1:3" x14ac:dyDescent="0.25">
      <c r="A16" s="7" t="s">
        <v>11</v>
      </c>
      <c r="B16" s="8">
        <f>'Porcino Carnico'!F25</f>
        <v>1769.1600036621094</v>
      </c>
      <c r="C16" s="29">
        <f>'Porcino Carnico'!G25</f>
        <v>6216</v>
      </c>
    </row>
    <row r="17" spans="1:3" x14ac:dyDescent="0.25">
      <c r="A17" s="7" t="s">
        <v>12</v>
      </c>
      <c r="B17" s="8">
        <f>Pieles!F49</f>
        <v>2337130.5199737549</v>
      </c>
      <c r="C17" s="29">
        <f>Pieles!G49</f>
        <v>449659.06024169922</v>
      </c>
    </row>
    <row r="18" spans="1:3" x14ac:dyDescent="0.25">
      <c r="A18" s="7" t="s">
        <v>3</v>
      </c>
      <c r="B18" s="8">
        <f>Embutidos!F24</f>
        <v>8222.1300954818726</v>
      </c>
      <c r="C18" s="29">
        <f>Embutidos!G24</f>
        <v>20889.069763183594</v>
      </c>
    </row>
    <row r="19" spans="1:3" x14ac:dyDescent="0.25">
      <c r="A19" s="7" t="s">
        <v>2</v>
      </c>
      <c r="B19" s="8">
        <f>'Otro Origen'!F73</f>
        <v>3013287.8669586182</v>
      </c>
      <c r="C19" s="29">
        <f>'Otro Origen'!G73</f>
        <v>9832623.5913085938</v>
      </c>
    </row>
    <row r="20" spans="1:3" x14ac:dyDescent="0.25">
      <c r="A20" s="44" t="s">
        <v>21</v>
      </c>
      <c r="B20" s="45">
        <f>Huevo!F16</f>
        <v>0</v>
      </c>
      <c r="C20" s="45">
        <f>Huevo!G16</f>
        <v>0</v>
      </c>
    </row>
    <row r="21" spans="1:3" ht="15.75" thickBot="1" x14ac:dyDescent="0.3">
      <c r="A21" s="12" t="s">
        <v>17</v>
      </c>
      <c r="B21" s="13"/>
      <c r="C21" s="28">
        <f>'Pro vet'!E21</f>
        <v>0</v>
      </c>
    </row>
    <row r="22" spans="1:3" ht="15.75" thickBot="1" x14ac:dyDescent="0.3">
      <c r="A22" s="14" t="s">
        <v>0</v>
      </c>
      <c r="B22" s="16">
        <f>SUM(B13:B21)</f>
        <v>6226641.4084615707</v>
      </c>
      <c r="C22" s="15">
        <f>SUM(C13:C21)</f>
        <v>14576357.550765991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B7" workbookViewId="0">
      <selection activeCell="F16" sqref="F16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27"/>
      <c r="E1" s="31"/>
    </row>
    <row r="2" spans="2:5" x14ac:dyDescent="0.25">
      <c r="E2" s="31"/>
    </row>
    <row r="3" spans="2:5" x14ac:dyDescent="0.25">
      <c r="E3" s="31"/>
    </row>
    <row r="4" spans="2:5" x14ac:dyDescent="0.25">
      <c r="E4" s="31"/>
    </row>
    <row r="5" spans="2:5" x14ac:dyDescent="0.25">
      <c r="E5" s="31"/>
    </row>
    <row r="6" spans="2:5" x14ac:dyDescent="0.25">
      <c r="B6" s="52" t="s">
        <v>14</v>
      </c>
      <c r="C6" s="52"/>
      <c r="D6" s="52"/>
      <c r="E6" s="52"/>
    </row>
    <row r="7" spans="2:5" ht="23.25" x14ac:dyDescent="0.35">
      <c r="B7" s="53" t="s">
        <v>15</v>
      </c>
      <c r="C7" s="53"/>
      <c r="D7" s="53"/>
      <c r="E7" s="53"/>
    </row>
    <row r="8" spans="2:5" ht="22.5" x14ac:dyDescent="0.35">
      <c r="B8" s="54" t="s">
        <v>16</v>
      </c>
      <c r="C8" s="54"/>
      <c r="D8" s="54"/>
      <c r="E8" s="54"/>
    </row>
    <row r="9" spans="2:5" ht="20.25" thickBot="1" x14ac:dyDescent="0.4">
      <c r="B9" s="62" t="str">
        <f>Consolidado!A9</f>
        <v>“Año de la innovación y Competitividad”</v>
      </c>
      <c r="C9" s="62"/>
      <c r="D9" s="62"/>
      <c r="E9" s="62"/>
    </row>
    <row r="10" spans="2:5" ht="15.75" thickBot="1" x14ac:dyDescent="0.3">
      <c r="B10" s="65" t="s">
        <v>83</v>
      </c>
      <c r="C10" s="66"/>
      <c r="D10" s="66"/>
      <c r="E10" s="66"/>
    </row>
    <row r="11" spans="2:5" ht="15.75" thickBot="1" x14ac:dyDescent="0.3">
      <c r="B11" s="59" t="str">
        <f>Consolidado!A11</f>
        <v>Periodo Enero - Junio 2019</v>
      </c>
      <c r="C11" s="60"/>
      <c r="D11" s="60"/>
      <c r="E11" s="61"/>
    </row>
    <row r="12" spans="2:5" ht="15.75" thickBot="1" x14ac:dyDescent="0.3">
      <c r="B12" s="32" t="s">
        <v>4</v>
      </c>
      <c r="C12" s="32" t="s">
        <v>13</v>
      </c>
      <c r="D12" s="33" t="s">
        <v>20</v>
      </c>
      <c r="E12" s="33" t="s">
        <v>8</v>
      </c>
    </row>
    <row r="13" spans="2:5" x14ac:dyDescent="0.25">
      <c r="B13" s="34" t="s">
        <v>30</v>
      </c>
      <c r="C13" s="34"/>
      <c r="D13" s="34"/>
      <c r="E13" s="46">
        <v>0</v>
      </c>
    </row>
    <row r="14" spans="2:5" ht="15.75" thickBot="1" x14ac:dyDescent="0.3">
      <c r="B14" s="19" t="s">
        <v>81</v>
      </c>
      <c r="C14" s="21"/>
      <c r="D14" s="21"/>
      <c r="E14" s="20">
        <f>SUM(E13)</f>
        <v>0</v>
      </c>
    </row>
    <row r="15" spans="2:5" x14ac:dyDescent="0.25">
      <c r="B15" s="34" t="s">
        <v>61</v>
      </c>
      <c r="C15" s="34"/>
      <c r="D15" s="34"/>
      <c r="E15" s="46">
        <v>0</v>
      </c>
    </row>
    <row r="16" spans="2:5" ht="15.75" thickBot="1" x14ac:dyDescent="0.3">
      <c r="B16" s="19" t="s">
        <v>79</v>
      </c>
      <c r="C16" s="21"/>
      <c r="D16" s="21"/>
      <c r="E16" s="20">
        <f>SUM(E15)</f>
        <v>0</v>
      </c>
    </row>
    <row r="17" spans="2:5" x14ac:dyDescent="0.25">
      <c r="B17" s="34" t="s">
        <v>62</v>
      </c>
      <c r="C17" s="34"/>
      <c r="D17" s="34"/>
      <c r="E17" s="46">
        <v>0</v>
      </c>
    </row>
    <row r="18" spans="2:5" ht="15.75" thickBot="1" x14ac:dyDescent="0.3">
      <c r="B18" s="19" t="s">
        <v>80</v>
      </c>
      <c r="C18" s="21"/>
      <c r="D18" s="21"/>
      <c r="E18" s="20">
        <f>SUM(E17)</f>
        <v>0</v>
      </c>
    </row>
    <row r="19" spans="2:5" ht="15.75" thickBot="1" x14ac:dyDescent="0.3">
      <c r="B19" s="69" t="s">
        <v>109</v>
      </c>
      <c r="C19" s="67"/>
      <c r="D19" s="67"/>
      <c r="E19" s="68">
        <v>0</v>
      </c>
    </row>
    <row r="20" spans="2:5" ht="15.75" thickBot="1" x14ac:dyDescent="0.3">
      <c r="B20" s="19" t="s">
        <v>111</v>
      </c>
      <c r="C20" s="21"/>
      <c r="D20" s="21"/>
      <c r="E20" s="20">
        <v>0</v>
      </c>
    </row>
    <row r="21" spans="2:5" ht="16.5" thickBot="1" x14ac:dyDescent="0.3">
      <c r="B21" s="17" t="s">
        <v>0</v>
      </c>
      <c r="C21" s="17"/>
      <c r="D21" s="17"/>
      <c r="E21" s="18">
        <f>SUM(E18,E16,E14)</f>
        <v>0</v>
      </c>
    </row>
    <row r="23" spans="2:5" x14ac:dyDescent="0.25">
      <c r="B23" t="s">
        <v>78</v>
      </c>
    </row>
  </sheetData>
  <sortState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3" workbookViewId="0">
      <selection activeCell="A11" sqref="A11:G11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19.5" customHeight="1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'Bovino Lacteo'!A9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85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4" t="s">
        <v>30</v>
      </c>
      <c r="B13" s="34" t="s">
        <v>24</v>
      </c>
      <c r="C13" s="34" t="s">
        <v>39</v>
      </c>
      <c r="D13" s="34" t="s">
        <v>70</v>
      </c>
      <c r="E13" s="34" t="s">
        <v>48</v>
      </c>
      <c r="F13" s="35">
        <v>18586.130859375</v>
      </c>
      <c r="G13" s="36">
        <v>86047.6015625</v>
      </c>
    </row>
    <row r="14" spans="1:7" x14ac:dyDescent="0.25">
      <c r="A14" s="34" t="s">
        <v>30</v>
      </c>
      <c r="B14" s="34" t="s">
        <v>24</v>
      </c>
      <c r="C14" s="34" t="s">
        <v>39</v>
      </c>
      <c r="D14" s="34" t="s">
        <v>73</v>
      </c>
      <c r="E14" s="34" t="s">
        <v>47</v>
      </c>
      <c r="F14" s="35">
        <v>29132.4609375</v>
      </c>
      <c r="G14" s="36">
        <v>72539.828125</v>
      </c>
    </row>
    <row r="15" spans="1:7" ht="15.75" thickBot="1" x14ac:dyDescent="0.3">
      <c r="A15" s="19" t="s">
        <v>81</v>
      </c>
      <c r="B15" s="21"/>
      <c r="C15" s="21"/>
      <c r="D15" s="21"/>
      <c r="E15" s="21"/>
      <c r="F15" s="21">
        <f>SUM(F13:F14)</f>
        <v>47718.591796875</v>
      </c>
      <c r="G15" s="20">
        <f>SUM(G13:G14)</f>
        <v>158587.4296875</v>
      </c>
    </row>
    <row r="16" spans="1:7" x14ac:dyDescent="0.25">
      <c r="A16" s="34" t="s">
        <v>61</v>
      </c>
      <c r="B16" s="34" t="s">
        <v>24</v>
      </c>
      <c r="C16" s="34" t="s">
        <v>39</v>
      </c>
      <c r="D16" s="34" t="s">
        <v>70</v>
      </c>
      <c r="E16" s="34" t="s">
        <v>56</v>
      </c>
      <c r="F16" s="35">
        <v>20865.44921875</v>
      </c>
      <c r="G16" s="36">
        <v>73023.34375</v>
      </c>
    </row>
    <row r="17" spans="1:7" ht="30" x14ac:dyDescent="0.25">
      <c r="A17" s="34" t="s">
        <v>61</v>
      </c>
      <c r="B17" s="34" t="s">
        <v>24</v>
      </c>
      <c r="C17" s="34" t="s">
        <v>39</v>
      </c>
      <c r="D17" s="34" t="s">
        <v>70</v>
      </c>
      <c r="E17" s="34" t="s">
        <v>77</v>
      </c>
      <c r="F17" s="35">
        <v>20816.919921875</v>
      </c>
      <c r="G17" s="36">
        <v>96375.296875</v>
      </c>
    </row>
    <row r="18" spans="1:7" ht="15.75" thickBot="1" x14ac:dyDescent="0.3">
      <c r="A18" s="19" t="s">
        <v>79</v>
      </c>
      <c r="B18" s="21"/>
      <c r="C18" s="21"/>
      <c r="D18" s="21"/>
      <c r="E18" s="21"/>
      <c r="F18" s="21">
        <f>SUM(F16:F17)</f>
        <v>41682.369140625</v>
      </c>
      <c r="G18" s="20">
        <f>SUM(G16:G17)</f>
        <v>169398.640625</v>
      </c>
    </row>
    <row r="19" spans="1:7" x14ac:dyDescent="0.25">
      <c r="A19" s="34" t="s">
        <v>62</v>
      </c>
      <c r="B19" s="34" t="s">
        <v>24</v>
      </c>
      <c r="C19" s="34" t="s">
        <v>39</v>
      </c>
      <c r="D19" s="34" t="s">
        <v>70</v>
      </c>
      <c r="E19" s="34" t="s">
        <v>48</v>
      </c>
      <c r="F19" s="35">
        <v>45913</v>
      </c>
      <c r="G19" s="36">
        <v>85857.3125</v>
      </c>
    </row>
    <row r="20" spans="1:7" ht="15.75" thickBot="1" x14ac:dyDescent="0.3">
      <c r="A20" s="19" t="s">
        <v>80</v>
      </c>
      <c r="B20" s="21"/>
      <c r="C20" s="21"/>
      <c r="D20" s="21"/>
      <c r="E20" s="21"/>
      <c r="F20" s="21">
        <f>SUM(F19)</f>
        <v>45913</v>
      </c>
      <c r="G20" s="20">
        <f>SUM(G19)</f>
        <v>85857.3125</v>
      </c>
    </row>
    <row r="21" spans="1:7" x14ac:dyDescent="0.25">
      <c r="A21" s="34" t="s">
        <v>92</v>
      </c>
      <c r="B21" s="34" t="s">
        <v>24</v>
      </c>
      <c r="C21" s="34" t="s">
        <v>39</v>
      </c>
      <c r="D21" s="34" t="s">
        <v>70</v>
      </c>
      <c r="E21" s="34" t="s">
        <v>48</v>
      </c>
      <c r="F21" s="35">
        <v>45550</v>
      </c>
      <c r="G21" s="36">
        <v>95655</v>
      </c>
    </row>
    <row r="22" spans="1:7" x14ac:dyDescent="0.25">
      <c r="A22" s="34" t="s">
        <v>92</v>
      </c>
      <c r="B22" s="34" t="s">
        <v>24</v>
      </c>
      <c r="C22" s="34" t="s">
        <v>39</v>
      </c>
      <c r="D22" s="34" t="s">
        <v>93</v>
      </c>
      <c r="E22" s="34" t="s">
        <v>56</v>
      </c>
      <c r="F22" s="35">
        <v>1075.25</v>
      </c>
      <c r="G22" s="36">
        <v>2403.68994140625</v>
      </c>
    </row>
    <row r="23" spans="1:7" ht="15.75" thickBot="1" x14ac:dyDescent="0.3">
      <c r="A23" s="19" t="s">
        <v>94</v>
      </c>
      <c r="B23" s="21"/>
      <c r="C23" s="21"/>
      <c r="D23" s="21"/>
      <c r="E23" s="21"/>
      <c r="F23" s="21">
        <f>SUM(F21:F22)</f>
        <v>46625.25</v>
      </c>
      <c r="G23" s="20">
        <f>SUM(G21:G22)</f>
        <v>98058.68994140625</v>
      </c>
    </row>
    <row r="24" spans="1:7" x14ac:dyDescent="0.25">
      <c r="A24" s="34" t="s">
        <v>104</v>
      </c>
      <c r="B24" s="34"/>
      <c r="C24" s="34"/>
      <c r="D24" s="34"/>
      <c r="E24" s="34"/>
      <c r="F24" s="35">
        <v>0</v>
      </c>
      <c r="G24" s="36">
        <v>0</v>
      </c>
    </row>
    <row r="25" spans="1:7" x14ac:dyDescent="0.25">
      <c r="A25" s="41" t="s">
        <v>107</v>
      </c>
      <c r="B25" s="42"/>
      <c r="C25" s="42"/>
      <c r="D25" s="42"/>
      <c r="E25" s="42"/>
      <c r="F25" s="42">
        <v>0</v>
      </c>
      <c r="G25" s="43">
        <v>0</v>
      </c>
    </row>
    <row r="26" spans="1:7" x14ac:dyDescent="0.25">
      <c r="A26" s="34" t="s">
        <v>109</v>
      </c>
      <c r="B26" s="34" t="s">
        <v>24</v>
      </c>
      <c r="C26" s="34" t="s">
        <v>39</v>
      </c>
      <c r="D26" s="34" t="s">
        <v>110</v>
      </c>
      <c r="E26" s="34" t="s">
        <v>56</v>
      </c>
      <c r="F26" s="35">
        <v>22670.779296875</v>
      </c>
      <c r="G26" s="36">
        <v>79968</v>
      </c>
    </row>
    <row r="27" spans="1:7" x14ac:dyDescent="0.25">
      <c r="A27" s="34" t="s">
        <v>109</v>
      </c>
      <c r="B27" s="34" t="s">
        <v>24</v>
      </c>
      <c r="C27" s="34" t="s">
        <v>39</v>
      </c>
      <c r="D27" s="34" t="s">
        <v>70</v>
      </c>
      <c r="E27" s="34" t="s">
        <v>48</v>
      </c>
      <c r="F27" s="35">
        <v>41264.150390625</v>
      </c>
      <c r="G27" s="36">
        <v>180627.921875</v>
      </c>
    </row>
    <row r="28" spans="1:7" ht="15.75" thickBot="1" x14ac:dyDescent="0.3">
      <c r="A28" s="41" t="s">
        <v>111</v>
      </c>
      <c r="B28" s="42"/>
      <c r="C28" s="42"/>
      <c r="D28" s="42"/>
      <c r="E28" s="42"/>
      <c r="F28" s="42">
        <f>SUM(F26:F27)</f>
        <v>63934.9296875</v>
      </c>
      <c r="G28" s="43">
        <f>SUM(G26:G27)</f>
        <v>260595.921875</v>
      </c>
    </row>
    <row r="29" spans="1:7" ht="16.5" thickBot="1" x14ac:dyDescent="0.3">
      <c r="A29" s="25" t="s">
        <v>0</v>
      </c>
      <c r="B29" s="25"/>
      <c r="C29" s="25"/>
      <c r="D29" s="25"/>
      <c r="E29" s="25"/>
      <c r="F29" s="25">
        <f>+F28+F25+F23+F20+F18+F15</f>
        <v>245874.140625</v>
      </c>
      <c r="G29" s="25">
        <f>+G28+G25+G23+G20+G18+G15</f>
        <v>772497.99462890625</v>
      </c>
    </row>
    <row r="31" spans="1:7" x14ac:dyDescent="0.25">
      <c r="A31" t="s">
        <v>78</v>
      </c>
    </row>
  </sheetData>
  <sortState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8" workbookViewId="0">
      <selection activeCell="A11" sqref="A11:G11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86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4" t="s">
        <v>30</v>
      </c>
      <c r="B13" s="34" t="s">
        <v>24</v>
      </c>
      <c r="C13" s="34" t="s">
        <v>23</v>
      </c>
      <c r="D13" s="34" t="s">
        <v>26</v>
      </c>
      <c r="E13" s="34" t="s">
        <v>91</v>
      </c>
      <c r="F13" s="35">
        <v>4694.89013671875</v>
      </c>
      <c r="G13" s="36">
        <v>16113.75</v>
      </c>
    </row>
    <row r="14" spans="1:7" x14ac:dyDescent="0.25">
      <c r="A14" s="34" t="s">
        <v>30</v>
      </c>
      <c r="B14" s="34" t="s">
        <v>24</v>
      </c>
      <c r="C14" s="34" t="s">
        <v>23</v>
      </c>
      <c r="D14" s="34" t="s">
        <v>26</v>
      </c>
      <c r="E14" s="34" t="s">
        <v>44</v>
      </c>
      <c r="F14" s="35">
        <v>14782.5498046875</v>
      </c>
      <c r="G14" s="36">
        <v>45013.5</v>
      </c>
    </row>
    <row r="15" spans="1:7" x14ac:dyDescent="0.25">
      <c r="A15" s="34" t="s">
        <v>30</v>
      </c>
      <c r="B15" s="34" t="s">
        <v>24</v>
      </c>
      <c r="C15" s="34" t="s">
        <v>23</v>
      </c>
      <c r="D15" s="34" t="s">
        <v>26</v>
      </c>
      <c r="E15" s="34" t="s">
        <v>25</v>
      </c>
      <c r="F15" s="35">
        <v>37719.890625</v>
      </c>
      <c r="G15" s="36">
        <v>98554.5</v>
      </c>
    </row>
    <row r="16" spans="1:7" x14ac:dyDescent="0.25">
      <c r="A16" s="34" t="s">
        <v>30</v>
      </c>
      <c r="B16" s="34" t="s">
        <v>24</v>
      </c>
      <c r="C16" s="34" t="s">
        <v>28</v>
      </c>
      <c r="D16" s="34" t="s">
        <v>76</v>
      </c>
      <c r="E16" s="34" t="s">
        <v>36</v>
      </c>
      <c r="F16" s="35">
        <v>133.36000061035156</v>
      </c>
      <c r="G16" s="36">
        <v>710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57330.690567016602</v>
      </c>
      <c r="G17" s="20">
        <f>SUM(G13:G16)</f>
        <v>160391.75</v>
      </c>
    </row>
    <row r="18" spans="1:7" x14ac:dyDescent="0.25">
      <c r="A18" s="34" t="s">
        <v>61</v>
      </c>
      <c r="B18" s="34" t="s">
        <v>24</v>
      </c>
      <c r="C18" s="34" t="s">
        <v>23</v>
      </c>
      <c r="D18" s="34" t="s">
        <v>26</v>
      </c>
      <c r="E18" s="34" t="s">
        <v>41</v>
      </c>
      <c r="F18" s="35">
        <v>14466.169921875</v>
      </c>
      <c r="G18" s="36">
        <v>41346.25</v>
      </c>
    </row>
    <row r="19" spans="1:7" x14ac:dyDescent="0.25">
      <c r="A19" s="34" t="s">
        <v>61</v>
      </c>
      <c r="B19" s="34" t="s">
        <v>24</v>
      </c>
      <c r="C19" s="34" t="s">
        <v>23</v>
      </c>
      <c r="D19" s="34" t="s">
        <v>26</v>
      </c>
      <c r="E19" s="34" t="s">
        <v>44</v>
      </c>
      <c r="F19" s="35">
        <v>4980</v>
      </c>
      <c r="G19" s="36">
        <v>41382</v>
      </c>
    </row>
    <row r="20" spans="1:7" x14ac:dyDescent="0.25">
      <c r="A20" s="34" t="s">
        <v>61</v>
      </c>
      <c r="B20" s="34" t="s">
        <v>24</v>
      </c>
      <c r="C20" s="34" t="s">
        <v>23</v>
      </c>
      <c r="D20" s="34" t="s">
        <v>26</v>
      </c>
      <c r="E20" s="34" t="s">
        <v>25</v>
      </c>
      <c r="F20" s="35">
        <v>38089.6806640625</v>
      </c>
      <c r="G20" s="36">
        <v>116150.5</v>
      </c>
    </row>
    <row r="21" spans="1:7" ht="15.75" thickBot="1" x14ac:dyDescent="0.3">
      <c r="A21" s="19" t="s">
        <v>79</v>
      </c>
      <c r="B21" s="21"/>
      <c r="C21" s="21"/>
      <c r="D21" s="21"/>
      <c r="E21" s="21"/>
      <c r="F21" s="21">
        <f>SUM(F18:F20)</f>
        <v>57535.8505859375</v>
      </c>
      <c r="G21" s="20">
        <f>SUM(G18:G20)</f>
        <v>198878.75</v>
      </c>
    </row>
    <row r="22" spans="1:7" x14ac:dyDescent="0.25">
      <c r="A22" s="34" t="s">
        <v>62</v>
      </c>
      <c r="B22" s="34" t="s">
        <v>24</v>
      </c>
      <c r="C22" s="34" t="s">
        <v>23</v>
      </c>
      <c r="D22" s="34" t="s">
        <v>26</v>
      </c>
      <c r="E22" s="34" t="s">
        <v>44</v>
      </c>
      <c r="F22" s="35">
        <v>14086.669921875</v>
      </c>
      <c r="G22" s="36">
        <v>34734.91015625</v>
      </c>
    </row>
    <row r="23" spans="1:7" x14ac:dyDescent="0.25">
      <c r="A23" s="34" t="s">
        <v>62</v>
      </c>
      <c r="B23" s="34" t="s">
        <v>24</v>
      </c>
      <c r="C23" s="34" t="s">
        <v>23</v>
      </c>
      <c r="D23" s="34" t="s">
        <v>26</v>
      </c>
      <c r="E23" s="34" t="s">
        <v>25</v>
      </c>
      <c r="F23" s="35">
        <v>32482.240234375</v>
      </c>
      <c r="G23" s="36">
        <v>148865.4375</v>
      </c>
    </row>
    <row r="24" spans="1:7" x14ac:dyDescent="0.25">
      <c r="A24" s="34" t="s">
        <v>62</v>
      </c>
      <c r="B24" s="34" t="s">
        <v>24</v>
      </c>
      <c r="C24" s="34" t="s">
        <v>23</v>
      </c>
      <c r="D24" s="34" t="s">
        <v>26</v>
      </c>
      <c r="E24" s="34" t="s">
        <v>59</v>
      </c>
      <c r="F24" s="35">
        <v>25809.85009765625</v>
      </c>
      <c r="G24" s="36">
        <v>106999.51829528809</v>
      </c>
    </row>
    <row r="25" spans="1:7" x14ac:dyDescent="0.25">
      <c r="A25" s="34" t="s">
        <v>62</v>
      </c>
      <c r="B25" s="34" t="s">
        <v>24</v>
      </c>
      <c r="C25" s="34" t="s">
        <v>28</v>
      </c>
      <c r="D25" s="34" t="s">
        <v>29</v>
      </c>
      <c r="E25" s="34" t="s">
        <v>36</v>
      </c>
      <c r="F25" s="35">
        <v>91</v>
      </c>
      <c r="G25" s="36">
        <v>420</v>
      </c>
    </row>
    <row r="26" spans="1:7" ht="15.75" thickBot="1" x14ac:dyDescent="0.3">
      <c r="A26" s="19" t="s">
        <v>80</v>
      </c>
      <c r="B26" s="21"/>
      <c r="C26" s="21"/>
      <c r="D26" s="21"/>
      <c r="E26" s="21"/>
      <c r="F26" s="21">
        <f>SUM(F22:F25)</f>
        <v>72469.76025390625</v>
      </c>
      <c r="G26" s="20">
        <f>SUM(G22:G25)</f>
        <v>291019.86595153809</v>
      </c>
    </row>
    <row r="27" spans="1:7" x14ac:dyDescent="0.25">
      <c r="A27" s="34" t="s">
        <v>92</v>
      </c>
      <c r="B27" s="34" t="s">
        <v>24</v>
      </c>
      <c r="C27" s="34" t="s">
        <v>23</v>
      </c>
      <c r="D27" s="34" t="s">
        <v>26</v>
      </c>
      <c r="E27" s="34" t="s">
        <v>41</v>
      </c>
      <c r="F27" s="35">
        <v>14769.5302734375</v>
      </c>
      <c r="G27" s="36">
        <v>39073.5</v>
      </c>
    </row>
    <row r="28" spans="1:7" x14ac:dyDescent="0.25">
      <c r="A28" s="34" t="s">
        <v>92</v>
      </c>
      <c r="B28" s="34" t="s">
        <v>24</v>
      </c>
      <c r="C28" s="34" t="s">
        <v>23</v>
      </c>
      <c r="D28" s="34" t="s">
        <v>26</v>
      </c>
      <c r="E28" s="34" t="s">
        <v>25</v>
      </c>
      <c r="F28" s="35">
        <v>46780.6015625</v>
      </c>
      <c r="G28" s="36">
        <v>121751.75</v>
      </c>
    </row>
    <row r="29" spans="1:7" x14ac:dyDescent="0.25">
      <c r="A29" s="34" t="s">
        <v>92</v>
      </c>
      <c r="B29" s="34" t="s">
        <v>24</v>
      </c>
      <c r="C29" s="34" t="s">
        <v>23</v>
      </c>
      <c r="D29" s="34" t="s">
        <v>26</v>
      </c>
      <c r="E29" s="34" t="s">
        <v>59</v>
      </c>
      <c r="F29" s="35">
        <v>10525.900390625</v>
      </c>
      <c r="G29" s="36">
        <v>30838</v>
      </c>
    </row>
    <row r="30" spans="1:7" x14ac:dyDescent="0.25">
      <c r="A30" s="34" t="s">
        <v>92</v>
      </c>
      <c r="B30" s="34" t="s">
        <v>24</v>
      </c>
      <c r="C30" s="34" t="s">
        <v>28</v>
      </c>
      <c r="D30" s="34" t="s">
        <v>95</v>
      </c>
      <c r="E30" s="34" t="s">
        <v>27</v>
      </c>
      <c r="F30" s="35">
        <v>2556.81005859375</v>
      </c>
      <c r="G30" s="36">
        <v>14906.25</v>
      </c>
    </row>
    <row r="31" spans="1:7" ht="15.75" thickBot="1" x14ac:dyDescent="0.3">
      <c r="A31" s="19" t="s">
        <v>94</v>
      </c>
      <c r="B31" s="21"/>
      <c r="C31" s="21"/>
      <c r="D31" s="21"/>
      <c r="E31" s="21"/>
      <c r="F31" s="21">
        <f>SUM(F27:F30)</f>
        <v>74632.84228515625</v>
      </c>
      <c r="G31" s="20">
        <f>SUM(G27:G30)</f>
        <v>206569.5</v>
      </c>
    </row>
    <row r="32" spans="1:7" x14ac:dyDescent="0.25">
      <c r="A32" s="34" t="s">
        <v>104</v>
      </c>
      <c r="B32" s="34" t="s">
        <v>24</v>
      </c>
      <c r="C32" s="34" t="s">
        <v>23</v>
      </c>
      <c r="D32" s="34" t="s">
        <v>26</v>
      </c>
      <c r="E32" s="34" t="s">
        <v>41</v>
      </c>
      <c r="F32" s="35">
        <v>14840.900390625</v>
      </c>
      <c r="G32" s="36">
        <v>39444.75</v>
      </c>
    </row>
    <row r="33" spans="1:9" x14ac:dyDescent="0.25">
      <c r="A33" s="34" t="s">
        <v>104</v>
      </c>
      <c r="B33" s="34" t="s">
        <v>24</v>
      </c>
      <c r="C33" s="34" t="s">
        <v>23</v>
      </c>
      <c r="D33" s="34" t="s">
        <v>26</v>
      </c>
      <c r="E33" s="34" t="s">
        <v>97</v>
      </c>
      <c r="F33" s="35">
        <v>4654.89990234375</v>
      </c>
      <c r="G33" s="36">
        <v>19318.25</v>
      </c>
    </row>
    <row r="34" spans="1:9" x14ac:dyDescent="0.25">
      <c r="A34" s="34" t="s">
        <v>104</v>
      </c>
      <c r="B34" s="34" t="s">
        <v>24</v>
      </c>
      <c r="C34" s="34" t="s">
        <v>23</v>
      </c>
      <c r="D34" s="34" t="s">
        <v>26</v>
      </c>
      <c r="E34" s="34" t="s">
        <v>25</v>
      </c>
      <c r="F34" s="35">
        <v>32480.0703125</v>
      </c>
      <c r="G34" s="36">
        <v>77278.7109375</v>
      </c>
    </row>
    <row r="35" spans="1:9" x14ac:dyDescent="0.25">
      <c r="A35" s="34" t="s">
        <v>104</v>
      </c>
      <c r="B35" s="34" t="s">
        <v>24</v>
      </c>
      <c r="C35" s="34" t="s">
        <v>23</v>
      </c>
      <c r="D35" s="34" t="s">
        <v>26</v>
      </c>
      <c r="E35" s="34" t="s">
        <v>59</v>
      </c>
      <c r="F35" s="35">
        <v>28059.1396484375</v>
      </c>
      <c r="G35" s="36">
        <v>102779</v>
      </c>
    </row>
    <row r="36" spans="1:9" x14ac:dyDescent="0.25">
      <c r="A36" s="34" t="s">
        <v>104</v>
      </c>
      <c r="B36" s="34" t="s">
        <v>24</v>
      </c>
      <c r="C36" s="34" t="s">
        <v>28</v>
      </c>
      <c r="D36" s="34" t="s">
        <v>95</v>
      </c>
      <c r="E36" s="34" t="s">
        <v>27</v>
      </c>
      <c r="F36" s="35">
        <v>2391.300048828125</v>
      </c>
      <c r="G36" s="36">
        <v>13836.4296875</v>
      </c>
    </row>
    <row r="37" spans="1:9" x14ac:dyDescent="0.25">
      <c r="A37" s="34" t="s">
        <v>104</v>
      </c>
      <c r="B37" s="34" t="s">
        <v>24</v>
      </c>
      <c r="C37" s="34" t="s">
        <v>28</v>
      </c>
      <c r="D37" s="34" t="s">
        <v>29</v>
      </c>
      <c r="E37" s="34" t="s">
        <v>27</v>
      </c>
      <c r="F37" s="35">
        <v>508.39999389648437</v>
      </c>
      <c r="G37" s="36">
        <v>1433.6800537109375</v>
      </c>
    </row>
    <row r="38" spans="1:9" x14ac:dyDescent="0.25">
      <c r="A38" s="34" t="s">
        <v>104</v>
      </c>
      <c r="B38" s="34" t="s">
        <v>24</v>
      </c>
      <c r="C38" s="34" t="s">
        <v>28</v>
      </c>
      <c r="D38" s="34" t="s">
        <v>105</v>
      </c>
      <c r="E38" s="34" t="s">
        <v>106</v>
      </c>
      <c r="F38" s="35">
        <v>2112.5</v>
      </c>
      <c r="G38" s="36">
        <v>13216.900390625</v>
      </c>
    </row>
    <row r="39" spans="1:9" ht="15.75" thickBot="1" x14ac:dyDescent="0.3">
      <c r="A39" s="19" t="s">
        <v>107</v>
      </c>
      <c r="B39" s="21"/>
      <c r="C39" s="21"/>
      <c r="D39" s="21"/>
      <c r="E39" s="21"/>
      <c r="F39" s="21">
        <f>SUM(F32:F38)</f>
        <v>85047.210296630859</v>
      </c>
      <c r="G39" s="20">
        <f>SUM(G32:G38)</f>
        <v>267307.72106933594</v>
      </c>
    </row>
    <row r="40" spans="1:9" x14ac:dyDescent="0.25">
      <c r="A40" s="34" t="s">
        <v>109</v>
      </c>
      <c r="B40" s="34" t="s">
        <v>24</v>
      </c>
      <c r="C40" s="34" t="s">
        <v>23</v>
      </c>
      <c r="D40" s="34" t="s">
        <v>26</v>
      </c>
      <c r="E40" s="34" t="s">
        <v>44</v>
      </c>
      <c r="F40" s="35">
        <v>14289.6796875</v>
      </c>
      <c r="G40" s="36">
        <v>42364.5</v>
      </c>
    </row>
    <row r="41" spans="1:9" x14ac:dyDescent="0.25">
      <c r="A41" s="34" t="s">
        <v>109</v>
      </c>
      <c r="B41" s="34" t="s">
        <v>24</v>
      </c>
      <c r="C41" s="34" t="s">
        <v>23</v>
      </c>
      <c r="D41" s="34" t="s">
        <v>26</v>
      </c>
      <c r="E41" s="34" t="s">
        <v>25</v>
      </c>
      <c r="F41" s="35">
        <v>75831.0078125</v>
      </c>
      <c r="G41" s="36">
        <v>183928.390625</v>
      </c>
      <c r="H41" s="49"/>
      <c r="I41" s="49"/>
    </row>
    <row r="42" spans="1:9" x14ac:dyDescent="0.25">
      <c r="A42" s="34" t="s">
        <v>109</v>
      </c>
      <c r="B42" s="34" t="s">
        <v>24</v>
      </c>
      <c r="C42" s="34" t="s">
        <v>23</v>
      </c>
      <c r="D42" s="34" t="s">
        <v>26</v>
      </c>
      <c r="E42" s="34" t="s">
        <v>59</v>
      </c>
      <c r="F42" s="35">
        <v>14005.2001953125</v>
      </c>
      <c r="G42" s="36">
        <v>44876</v>
      </c>
    </row>
    <row r="43" spans="1:9" x14ac:dyDescent="0.25">
      <c r="A43" s="34" t="s">
        <v>109</v>
      </c>
      <c r="B43" s="34" t="s">
        <v>24</v>
      </c>
      <c r="C43" s="34" t="s">
        <v>28</v>
      </c>
      <c r="D43" s="34" t="s">
        <v>29</v>
      </c>
      <c r="E43" s="34" t="s">
        <v>36</v>
      </c>
      <c r="F43" s="35">
        <v>27</v>
      </c>
      <c r="G43" s="36">
        <v>120</v>
      </c>
    </row>
    <row r="44" spans="1:9" ht="15.75" thickBot="1" x14ac:dyDescent="0.3">
      <c r="A44" s="19" t="s">
        <v>111</v>
      </c>
      <c r="B44" s="21"/>
      <c r="C44" s="21"/>
      <c r="D44" s="21"/>
      <c r="E44" s="21"/>
      <c r="F44" s="21">
        <f>SUM(F40:F43)</f>
        <v>104152.8876953125</v>
      </c>
      <c r="G44" s="20">
        <f>SUM(G40:G43)</f>
        <v>271288.890625</v>
      </c>
    </row>
    <row r="45" spans="1:9" ht="16.5" thickBot="1" x14ac:dyDescent="0.3">
      <c r="A45" s="17" t="s">
        <v>0</v>
      </c>
      <c r="B45" s="17"/>
      <c r="C45" s="17"/>
      <c r="D45" s="17"/>
      <c r="E45" s="17"/>
      <c r="F45" s="17">
        <f>SUM(F44,F39,F31,F26,F21,F17)</f>
        <v>451169.24168395996</v>
      </c>
      <c r="G45" s="18">
        <f>SUM(G44,G39,G31,G26,G21,G17)</f>
        <v>1395456.477645874</v>
      </c>
    </row>
    <row r="47" spans="1:9" x14ac:dyDescent="0.25">
      <c r="A47" t="s">
        <v>78</v>
      </c>
    </row>
  </sheetData>
  <sortState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9" workbookViewId="0">
      <selection activeCell="C4" sqref="C4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87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4" t="s">
        <v>30</v>
      </c>
      <c r="B13" s="34" t="s">
        <v>24</v>
      </c>
      <c r="C13" s="34" t="s">
        <v>1</v>
      </c>
      <c r="D13" s="34" t="s">
        <v>33</v>
      </c>
      <c r="E13" s="34" t="s">
        <v>22</v>
      </c>
      <c r="F13" s="35">
        <v>14112.23046875</v>
      </c>
      <c r="G13" s="36">
        <v>325662.28125</v>
      </c>
    </row>
    <row r="14" spans="1:7" x14ac:dyDescent="0.25">
      <c r="A14" s="34" t="s">
        <v>30</v>
      </c>
      <c r="B14" s="34" t="s">
        <v>24</v>
      </c>
      <c r="C14" s="34" t="s">
        <v>1</v>
      </c>
      <c r="D14" s="34" t="s">
        <v>31</v>
      </c>
      <c r="E14" s="34" t="s">
        <v>32</v>
      </c>
      <c r="F14" s="35">
        <v>4665.60009765625</v>
      </c>
      <c r="G14" s="36">
        <v>32480.970703125</v>
      </c>
    </row>
    <row r="15" spans="1:7" ht="30" x14ac:dyDescent="0.25">
      <c r="A15" s="34" t="s">
        <v>30</v>
      </c>
      <c r="B15" s="34" t="s">
        <v>24</v>
      </c>
      <c r="C15" s="34" t="s">
        <v>1</v>
      </c>
      <c r="D15" s="34" t="s">
        <v>74</v>
      </c>
      <c r="E15" s="34" t="s">
        <v>22</v>
      </c>
      <c r="F15" s="35">
        <v>3577</v>
      </c>
      <c r="G15" s="36">
        <v>17099</v>
      </c>
    </row>
    <row r="16" spans="1:7" x14ac:dyDescent="0.25">
      <c r="A16" s="34" t="s">
        <v>30</v>
      </c>
      <c r="B16" s="34" t="s">
        <v>24</v>
      </c>
      <c r="C16" s="34" t="s">
        <v>1</v>
      </c>
      <c r="D16" s="34" t="s">
        <v>42</v>
      </c>
      <c r="E16" s="34" t="s">
        <v>22</v>
      </c>
      <c r="F16" s="35">
        <v>18894</v>
      </c>
      <c r="G16" s="36">
        <v>4038.5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41248.83056640625</v>
      </c>
      <c r="G17" s="20">
        <f>SUM(G13:G16)</f>
        <v>379280.751953125</v>
      </c>
    </row>
    <row r="18" spans="1:7" x14ac:dyDescent="0.25">
      <c r="A18" s="34" t="s">
        <v>61</v>
      </c>
      <c r="B18" s="34" t="s">
        <v>24</v>
      </c>
      <c r="C18" s="34" t="s">
        <v>1</v>
      </c>
      <c r="D18" s="34" t="s">
        <v>33</v>
      </c>
      <c r="E18" s="34" t="s">
        <v>22</v>
      </c>
      <c r="F18" s="35">
        <v>5526.2998046875</v>
      </c>
      <c r="G18" s="36">
        <v>128301.6015625</v>
      </c>
    </row>
    <row r="19" spans="1:7" x14ac:dyDescent="0.25">
      <c r="A19" s="34" t="s">
        <v>61</v>
      </c>
      <c r="B19" s="34" t="s">
        <v>24</v>
      </c>
      <c r="C19" s="34" t="s">
        <v>1</v>
      </c>
      <c r="D19" s="34" t="s">
        <v>33</v>
      </c>
      <c r="E19" s="34" t="s">
        <v>32</v>
      </c>
      <c r="F19" s="35">
        <v>4746.240234375</v>
      </c>
      <c r="G19" s="36">
        <v>29134.650390625</v>
      </c>
    </row>
    <row r="20" spans="1:7" x14ac:dyDescent="0.25">
      <c r="A20" s="34" t="s">
        <v>61</v>
      </c>
      <c r="B20" s="34" t="s">
        <v>24</v>
      </c>
      <c r="C20" s="34" t="s">
        <v>1</v>
      </c>
      <c r="D20" s="34" t="s">
        <v>31</v>
      </c>
      <c r="E20" s="34" t="s">
        <v>69</v>
      </c>
      <c r="F20" s="35">
        <v>4759.68017578125</v>
      </c>
      <c r="G20" s="36">
        <v>34306.1015625</v>
      </c>
    </row>
    <row r="21" spans="1:7" x14ac:dyDescent="0.25">
      <c r="A21" s="34" t="s">
        <v>61</v>
      </c>
      <c r="B21" s="34" t="s">
        <v>24</v>
      </c>
      <c r="C21" s="34" t="s">
        <v>1</v>
      </c>
      <c r="D21" s="34" t="s">
        <v>63</v>
      </c>
      <c r="E21" s="34" t="s">
        <v>22</v>
      </c>
      <c r="F21" s="35">
        <v>3083.52001953125</v>
      </c>
      <c r="G21" s="36">
        <v>15671</v>
      </c>
    </row>
    <row r="22" spans="1:7" ht="15.75" thickBot="1" x14ac:dyDescent="0.3">
      <c r="A22" s="19" t="s">
        <v>79</v>
      </c>
      <c r="B22" s="21"/>
      <c r="C22" s="21"/>
      <c r="D22" s="21"/>
      <c r="E22" s="21"/>
      <c r="F22" s="21">
        <f>SUM(F18:F21)</f>
        <v>18115.740234375</v>
      </c>
      <c r="G22" s="20">
        <f>SUM(G18:G21)</f>
        <v>207413.353515625</v>
      </c>
    </row>
    <row r="23" spans="1:7" x14ac:dyDescent="0.25">
      <c r="A23" s="34" t="s">
        <v>62</v>
      </c>
      <c r="B23" s="34" t="s">
        <v>24</v>
      </c>
      <c r="C23" s="34" t="s">
        <v>1</v>
      </c>
      <c r="D23" s="34" t="s">
        <v>33</v>
      </c>
      <c r="E23" s="34" t="s">
        <v>34</v>
      </c>
      <c r="F23" s="35">
        <v>4786.56005859375</v>
      </c>
      <c r="G23" s="36">
        <v>33989.33984375</v>
      </c>
    </row>
    <row r="24" spans="1:7" ht="15.75" thickBot="1" x14ac:dyDescent="0.3">
      <c r="A24" s="19" t="s">
        <v>80</v>
      </c>
      <c r="B24" s="21"/>
      <c r="C24" s="21"/>
      <c r="D24" s="21"/>
      <c r="E24" s="21"/>
      <c r="F24" s="21">
        <f>SUM(F23)</f>
        <v>4786.56005859375</v>
      </c>
      <c r="G24" s="20">
        <f>SUM(G23)</f>
        <v>33989.33984375</v>
      </c>
    </row>
    <row r="25" spans="1:7" x14ac:dyDescent="0.25">
      <c r="A25" s="34" t="s">
        <v>92</v>
      </c>
      <c r="B25" s="34" t="s">
        <v>24</v>
      </c>
      <c r="C25" s="34" t="s">
        <v>1</v>
      </c>
      <c r="D25" s="34" t="s">
        <v>33</v>
      </c>
      <c r="E25" s="34" t="s">
        <v>22</v>
      </c>
      <c r="F25" s="35">
        <v>9473.84375</v>
      </c>
      <c r="G25" s="36">
        <v>231210.484375</v>
      </c>
    </row>
    <row r="26" spans="1:7" x14ac:dyDescent="0.25">
      <c r="A26" s="34" t="s">
        <v>92</v>
      </c>
      <c r="B26" s="34" t="s">
        <v>24</v>
      </c>
      <c r="C26" s="34" t="s">
        <v>1</v>
      </c>
      <c r="D26" s="34" t="s">
        <v>96</v>
      </c>
      <c r="E26" s="34" t="s">
        <v>41</v>
      </c>
      <c r="F26" s="35">
        <v>3429.2098388671875</v>
      </c>
      <c r="G26" s="36">
        <v>2222</v>
      </c>
    </row>
    <row r="27" spans="1:7" x14ac:dyDescent="0.25">
      <c r="A27" s="34" t="s">
        <v>92</v>
      </c>
      <c r="B27" s="34" t="s">
        <v>24</v>
      </c>
      <c r="C27" s="34" t="s">
        <v>1</v>
      </c>
      <c r="D27" s="34" t="s">
        <v>96</v>
      </c>
      <c r="E27" s="34" t="s">
        <v>97</v>
      </c>
      <c r="F27" s="35">
        <v>922.59002685546875</v>
      </c>
      <c r="G27" s="36">
        <v>1376.969970703125</v>
      </c>
    </row>
    <row r="28" spans="1:7" x14ac:dyDescent="0.25">
      <c r="A28" s="34" t="s">
        <v>92</v>
      </c>
      <c r="B28" s="34" t="s">
        <v>24</v>
      </c>
      <c r="C28" s="34" t="s">
        <v>1</v>
      </c>
      <c r="D28" s="34" t="s">
        <v>63</v>
      </c>
      <c r="E28" s="34" t="s">
        <v>98</v>
      </c>
      <c r="F28" s="35">
        <v>18</v>
      </c>
      <c r="G28" s="36">
        <v>0</v>
      </c>
    </row>
    <row r="29" spans="1:7" x14ac:dyDescent="0.25">
      <c r="A29" s="34" t="s">
        <v>92</v>
      </c>
      <c r="B29" s="34" t="s">
        <v>24</v>
      </c>
      <c r="C29" s="34" t="s">
        <v>1</v>
      </c>
      <c r="D29" s="34" t="s">
        <v>42</v>
      </c>
      <c r="E29" s="34" t="s">
        <v>99</v>
      </c>
      <c r="F29" s="35">
        <v>430.07000732421875</v>
      </c>
      <c r="G29" s="36">
        <v>462.8800048828125</v>
      </c>
    </row>
    <row r="30" spans="1:7" ht="15.75" thickBot="1" x14ac:dyDescent="0.3">
      <c r="A30" s="19" t="s">
        <v>94</v>
      </c>
      <c r="B30" s="21"/>
      <c r="C30" s="21"/>
      <c r="D30" s="21"/>
      <c r="E30" s="21"/>
      <c r="F30" s="21">
        <f>SUM(F25:F29)</f>
        <v>14273.713623046875</v>
      </c>
      <c r="G30" s="20">
        <f>SUM(G25:G29)</f>
        <v>235272.33435058594</v>
      </c>
    </row>
    <row r="31" spans="1:7" x14ac:dyDescent="0.25">
      <c r="A31" s="34" t="s">
        <v>104</v>
      </c>
      <c r="B31" s="34" t="s">
        <v>24</v>
      </c>
      <c r="C31" s="34" t="s">
        <v>1</v>
      </c>
      <c r="D31" s="34" t="s">
        <v>33</v>
      </c>
      <c r="E31" s="34" t="s">
        <v>22</v>
      </c>
      <c r="F31" s="35">
        <v>12646.7802734375</v>
      </c>
      <c r="G31" s="36">
        <v>284120.15625</v>
      </c>
    </row>
    <row r="32" spans="1:7" x14ac:dyDescent="0.25">
      <c r="A32" s="34" t="s">
        <v>104</v>
      </c>
      <c r="B32" s="34" t="s">
        <v>24</v>
      </c>
      <c r="C32" s="34" t="s">
        <v>1</v>
      </c>
      <c r="D32" s="34" t="s">
        <v>31</v>
      </c>
      <c r="E32" s="34" t="s">
        <v>25</v>
      </c>
      <c r="F32" s="35">
        <v>6400</v>
      </c>
      <c r="G32" s="36">
        <v>27728</v>
      </c>
    </row>
    <row r="33" spans="1:7" x14ac:dyDescent="0.25">
      <c r="A33" s="34" t="s">
        <v>104</v>
      </c>
      <c r="B33" s="34" t="s">
        <v>24</v>
      </c>
      <c r="C33" s="34" t="s">
        <v>1</v>
      </c>
      <c r="D33" s="34" t="s">
        <v>31</v>
      </c>
      <c r="E33" s="34" t="s">
        <v>36</v>
      </c>
      <c r="F33" s="35">
        <v>4719.35986328125</v>
      </c>
      <c r="G33" s="36">
        <v>39882.359375</v>
      </c>
    </row>
    <row r="34" spans="1:7" x14ac:dyDescent="0.25">
      <c r="A34" s="34" t="s">
        <v>104</v>
      </c>
      <c r="B34" s="34" t="s">
        <v>24</v>
      </c>
      <c r="C34" s="34" t="s">
        <v>1</v>
      </c>
      <c r="D34" s="34" t="s">
        <v>63</v>
      </c>
      <c r="E34" s="34" t="s">
        <v>22</v>
      </c>
      <c r="F34" s="35">
        <v>14547</v>
      </c>
      <c r="G34" s="36">
        <v>11723.1298828125</v>
      </c>
    </row>
    <row r="35" spans="1:7" ht="15.75" thickBot="1" x14ac:dyDescent="0.3">
      <c r="A35" s="19" t="s">
        <v>107</v>
      </c>
      <c r="B35" s="21"/>
      <c r="C35" s="21"/>
      <c r="D35" s="21"/>
      <c r="E35" s="21"/>
      <c r="F35" s="21">
        <f>SUM(F30:F34)</f>
        <v>52586.853759765625</v>
      </c>
      <c r="G35" s="20">
        <f>SUM(G30:G34)</f>
        <v>598725.97985839844</v>
      </c>
    </row>
    <row r="36" spans="1:7" x14ac:dyDescent="0.25">
      <c r="A36" s="34" t="s">
        <v>109</v>
      </c>
      <c r="B36" s="34" t="s">
        <v>24</v>
      </c>
      <c r="C36" s="34" t="s">
        <v>1</v>
      </c>
      <c r="D36" s="34" t="s">
        <v>33</v>
      </c>
      <c r="E36" s="34" t="s">
        <v>69</v>
      </c>
      <c r="F36" s="35">
        <v>4759.68017578125</v>
      </c>
      <c r="G36" s="36">
        <v>36511.98046875</v>
      </c>
    </row>
    <row r="37" spans="1:7" x14ac:dyDescent="0.25">
      <c r="A37" s="34" t="s">
        <v>109</v>
      </c>
      <c r="B37" s="34" t="s">
        <v>24</v>
      </c>
      <c r="C37" s="34" t="s">
        <v>1</v>
      </c>
      <c r="D37" s="34" t="s">
        <v>33</v>
      </c>
      <c r="E37" s="34" t="s">
        <v>22</v>
      </c>
      <c r="F37" s="35">
        <v>22284.890625</v>
      </c>
      <c r="G37" s="36">
        <v>544538.296875</v>
      </c>
    </row>
    <row r="38" spans="1:7" x14ac:dyDescent="0.25">
      <c r="A38" s="34" t="s">
        <v>109</v>
      </c>
      <c r="B38" s="34" t="s">
        <v>24</v>
      </c>
      <c r="C38" s="34" t="s">
        <v>1</v>
      </c>
      <c r="D38" s="34" t="s">
        <v>31</v>
      </c>
      <c r="E38" s="34" t="s">
        <v>41</v>
      </c>
      <c r="F38" s="35">
        <v>4732.080078125</v>
      </c>
      <c r="G38" s="36">
        <v>35555.3203125</v>
      </c>
    </row>
    <row r="39" spans="1:7" x14ac:dyDescent="0.25">
      <c r="A39" s="34" t="s">
        <v>109</v>
      </c>
      <c r="B39" s="34" t="s">
        <v>24</v>
      </c>
      <c r="C39" s="34" t="s">
        <v>1</v>
      </c>
      <c r="D39" s="34" t="s">
        <v>31</v>
      </c>
      <c r="E39" s="34" t="s">
        <v>25</v>
      </c>
      <c r="F39" s="35">
        <v>6400</v>
      </c>
      <c r="G39" s="36">
        <v>27728</v>
      </c>
    </row>
    <row r="40" spans="1:7" ht="15.75" thickBot="1" x14ac:dyDescent="0.3">
      <c r="A40" s="19" t="s">
        <v>111</v>
      </c>
      <c r="B40" s="21"/>
      <c r="C40" s="21"/>
      <c r="D40" s="21"/>
      <c r="E40" s="21"/>
      <c r="F40" s="21">
        <f>SUM(F36:F39)</f>
        <v>38176.65087890625</v>
      </c>
      <c r="G40" s="20">
        <f>SUM(G36:G39)</f>
        <v>644333.59765625</v>
      </c>
    </row>
    <row r="41" spans="1:7" ht="16.5" thickBot="1" x14ac:dyDescent="0.3">
      <c r="A41" s="17" t="s">
        <v>0</v>
      </c>
      <c r="B41" s="17"/>
      <c r="C41" s="17"/>
      <c r="D41" s="17"/>
      <c r="E41" s="17"/>
      <c r="F41" s="17">
        <f>F40+F35+F30+F24+F22+F17</f>
        <v>169188.34912109375</v>
      </c>
      <c r="G41" s="30">
        <f>G40+G35+G30+G24+G22+G17</f>
        <v>2099015.3571777344</v>
      </c>
    </row>
    <row r="43" spans="1:7" x14ac:dyDescent="0.25">
      <c r="A43" t="s">
        <v>78</v>
      </c>
    </row>
  </sheetData>
  <sortState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E14" sqref="E14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88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4" t="s">
        <v>30</v>
      </c>
      <c r="B13" s="34" t="s">
        <v>43</v>
      </c>
      <c r="C13" s="34" t="s">
        <v>39</v>
      </c>
      <c r="D13" s="34" t="s">
        <v>45</v>
      </c>
      <c r="E13" s="34" t="s">
        <v>36</v>
      </c>
      <c r="F13" s="35">
        <v>272.16000366210937</v>
      </c>
      <c r="G13" s="36">
        <v>1080</v>
      </c>
    </row>
    <row r="14" spans="1:7" ht="15.75" thickBot="1" x14ac:dyDescent="0.3">
      <c r="A14" s="19" t="s">
        <v>81</v>
      </c>
      <c r="B14" s="21"/>
      <c r="C14" s="21"/>
      <c r="D14" s="21"/>
      <c r="E14" s="21"/>
      <c r="F14" s="21">
        <f>SUM(F13)</f>
        <v>272.16000366210937</v>
      </c>
      <c r="G14" s="20">
        <f>SUM(G13)</f>
        <v>1080</v>
      </c>
    </row>
    <row r="15" spans="1:7" x14ac:dyDescent="0.25">
      <c r="A15" s="34" t="s">
        <v>61</v>
      </c>
      <c r="B15" s="34" t="s">
        <v>43</v>
      </c>
      <c r="C15" s="34" t="s">
        <v>39</v>
      </c>
      <c r="D15" s="34" t="s">
        <v>45</v>
      </c>
      <c r="E15" s="34" t="s">
        <v>36</v>
      </c>
      <c r="F15" s="35">
        <v>408.239990234375</v>
      </c>
      <c r="G15" s="36">
        <v>300</v>
      </c>
    </row>
    <row r="16" spans="1:7" ht="15.75" thickBot="1" x14ac:dyDescent="0.3">
      <c r="A16" s="19" t="s">
        <v>79</v>
      </c>
      <c r="B16" s="21"/>
      <c r="C16" s="21"/>
      <c r="D16" s="21"/>
      <c r="E16" s="21"/>
      <c r="F16" s="21">
        <f>SUM(F15)</f>
        <v>408.239990234375</v>
      </c>
      <c r="G16" s="20">
        <f>SUM(G15)</f>
        <v>300</v>
      </c>
    </row>
    <row r="17" spans="1:7" x14ac:dyDescent="0.25">
      <c r="A17" s="34" t="s">
        <v>62</v>
      </c>
      <c r="B17" s="34"/>
      <c r="C17" s="34"/>
      <c r="D17" s="34"/>
      <c r="E17" s="34"/>
      <c r="F17" s="35">
        <v>0</v>
      </c>
      <c r="G17" s="36">
        <v>0</v>
      </c>
    </row>
    <row r="18" spans="1:7" x14ac:dyDescent="0.25">
      <c r="A18" s="41" t="s">
        <v>80</v>
      </c>
      <c r="B18" s="42"/>
      <c r="C18" s="42"/>
      <c r="D18" s="42"/>
      <c r="E18" s="42"/>
      <c r="F18" s="42">
        <v>0</v>
      </c>
      <c r="G18" s="43">
        <v>0</v>
      </c>
    </row>
    <row r="19" spans="1:7" x14ac:dyDescent="0.25">
      <c r="A19" s="34" t="s">
        <v>92</v>
      </c>
      <c r="B19" s="34"/>
      <c r="C19" s="34"/>
      <c r="D19" s="34"/>
      <c r="E19" s="34"/>
      <c r="F19" s="35">
        <v>0</v>
      </c>
      <c r="G19" s="36">
        <v>0</v>
      </c>
    </row>
    <row r="20" spans="1:7" x14ac:dyDescent="0.25">
      <c r="A20" s="41" t="s">
        <v>94</v>
      </c>
      <c r="B20" s="42"/>
      <c r="C20" s="42"/>
      <c r="D20" s="42"/>
      <c r="E20" s="42"/>
      <c r="F20" s="42">
        <v>0</v>
      </c>
      <c r="G20" s="43">
        <v>0</v>
      </c>
    </row>
    <row r="21" spans="1:7" x14ac:dyDescent="0.25">
      <c r="A21" s="34" t="s">
        <v>104</v>
      </c>
      <c r="B21" s="34" t="s">
        <v>43</v>
      </c>
      <c r="C21" s="34" t="s">
        <v>39</v>
      </c>
      <c r="D21" s="34" t="s">
        <v>45</v>
      </c>
      <c r="E21" s="34" t="s">
        <v>36</v>
      </c>
      <c r="F21" s="35">
        <v>725.760009765625</v>
      </c>
      <c r="G21" s="36">
        <v>3348</v>
      </c>
    </row>
    <row r="22" spans="1:7" ht="15.75" thickBot="1" x14ac:dyDescent="0.3">
      <c r="A22" s="19" t="s">
        <v>107</v>
      </c>
      <c r="B22" s="21"/>
      <c r="C22" s="21"/>
      <c r="D22" s="21"/>
      <c r="E22" s="21"/>
      <c r="F22" s="21">
        <f>SUM(F21)</f>
        <v>725.760009765625</v>
      </c>
      <c r="G22" s="20">
        <f>SUM(G21)</f>
        <v>3348</v>
      </c>
    </row>
    <row r="23" spans="1:7" x14ac:dyDescent="0.25">
      <c r="A23" s="34" t="s">
        <v>109</v>
      </c>
      <c r="B23" s="34" t="s">
        <v>43</v>
      </c>
      <c r="C23" s="34" t="s">
        <v>39</v>
      </c>
      <c r="D23" s="34" t="s">
        <v>45</v>
      </c>
      <c r="E23" s="34" t="s">
        <v>112</v>
      </c>
      <c r="F23" s="35">
        <v>363</v>
      </c>
      <c r="G23" s="36">
        <v>1488</v>
      </c>
    </row>
    <row r="24" spans="1:7" ht="15.75" thickBot="1" x14ac:dyDescent="0.3">
      <c r="A24" s="19" t="s">
        <v>111</v>
      </c>
      <c r="B24" s="21"/>
      <c r="C24" s="21"/>
      <c r="D24" s="21"/>
      <c r="E24" s="21"/>
      <c r="F24" s="21">
        <f>SUM(F23)</f>
        <v>363</v>
      </c>
      <c r="G24" s="20">
        <f>SUM(G23)</f>
        <v>1488</v>
      </c>
    </row>
    <row r="25" spans="1:7" ht="16.5" thickBot="1" x14ac:dyDescent="0.3">
      <c r="A25" s="17" t="s">
        <v>0</v>
      </c>
      <c r="B25" s="17"/>
      <c r="C25" s="17"/>
      <c r="D25" s="17"/>
      <c r="E25" s="17"/>
      <c r="F25" s="17">
        <f>+F24+F22+F20+F18+F16+F14</f>
        <v>1769.1600036621094</v>
      </c>
      <c r="G25" s="18">
        <f>+G24+G22+G20+G18+G16+G14</f>
        <v>6216</v>
      </c>
    </row>
    <row r="27" spans="1:7" x14ac:dyDescent="0.25">
      <c r="A27" t="s">
        <v>78</v>
      </c>
    </row>
  </sheetData>
  <sortState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46" workbookViewId="0">
      <selection activeCell="C3" sqref="C3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89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7" t="s">
        <v>5</v>
      </c>
      <c r="C12" s="37" t="s">
        <v>6</v>
      </c>
      <c r="D12" s="37" t="s">
        <v>19</v>
      </c>
      <c r="E12" s="37" t="s">
        <v>18</v>
      </c>
      <c r="F12" s="38" t="s">
        <v>7</v>
      </c>
      <c r="G12" s="39" t="s">
        <v>8</v>
      </c>
    </row>
    <row r="13" spans="1:7" x14ac:dyDescent="0.25">
      <c r="A13" s="34" t="s">
        <v>30</v>
      </c>
      <c r="B13" s="34" t="s">
        <v>24</v>
      </c>
      <c r="C13" s="34" t="s">
        <v>35</v>
      </c>
      <c r="D13" s="34" t="s">
        <v>46</v>
      </c>
      <c r="E13" s="34" t="s">
        <v>72</v>
      </c>
      <c r="F13" s="35">
        <v>76025</v>
      </c>
      <c r="G13" s="36">
        <v>2356.780029296875</v>
      </c>
    </row>
    <row r="14" spans="1:7" x14ac:dyDescent="0.25">
      <c r="A14" s="34" t="s">
        <v>30</v>
      </c>
      <c r="B14" s="34" t="s">
        <v>24</v>
      </c>
      <c r="C14" s="34" t="s">
        <v>35</v>
      </c>
      <c r="D14" s="34" t="s">
        <v>46</v>
      </c>
      <c r="E14" s="34" t="s">
        <v>71</v>
      </c>
      <c r="F14" s="35">
        <v>28630</v>
      </c>
      <c r="G14" s="36">
        <v>894.3499755859375</v>
      </c>
    </row>
    <row r="15" spans="1:7" ht="30.75" thickBot="1" x14ac:dyDescent="0.3">
      <c r="A15" s="34" t="s">
        <v>30</v>
      </c>
      <c r="B15" s="34" t="s">
        <v>24</v>
      </c>
      <c r="C15" s="34" t="s">
        <v>35</v>
      </c>
      <c r="D15" s="34" t="s">
        <v>53</v>
      </c>
      <c r="E15" s="34" t="s">
        <v>64</v>
      </c>
      <c r="F15" s="35">
        <v>75490</v>
      </c>
      <c r="G15" s="36">
        <v>4078.030029296875</v>
      </c>
    </row>
    <row r="16" spans="1:7" ht="15.75" thickBot="1" x14ac:dyDescent="0.3">
      <c r="A16" s="22" t="s">
        <v>81</v>
      </c>
      <c r="B16" s="24"/>
      <c r="C16" s="24"/>
      <c r="D16" s="24"/>
      <c r="E16" s="24"/>
      <c r="F16" s="24">
        <f>SUM(F13:F15)</f>
        <v>180145</v>
      </c>
      <c r="G16" s="23">
        <f>SUM(G13:G15)</f>
        <v>7329.1600341796875</v>
      </c>
    </row>
    <row r="17" spans="1:7" x14ac:dyDescent="0.25">
      <c r="A17" s="34" t="s">
        <v>61</v>
      </c>
      <c r="B17" s="34" t="s">
        <v>24</v>
      </c>
      <c r="C17" s="34" t="s">
        <v>35</v>
      </c>
      <c r="D17" s="34" t="s">
        <v>46</v>
      </c>
      <c r="E17" s="34" t="s">
        <v>52</v>
      </c>
      <c r="F17" s="35">
        <v>78020</v>
      </c>
      <c r="G17" s="36">
        <v>9716.1199951171875</v>
      </c>
    </row>
    <row r="18" spans="1:7" x14ac:dyDescent="0.25">
      <c r="A18" s="34" t="s">
        <v>61</v>
      </c>
      <c r="B18" s="34" t="s">
        <v>24</v>
      </c>
      <c r="C18" s="34" t="s">
        <v>35</v>
      </c>
      <c r="D18" s="34" t="s">
        <v>50</v>
      </c>
      <c r="E18" s="34" t="s">
        <v>54</v>
      </c>
      <c r="F18" s="35">
        <v>74690</v>
      </c>
      <c r="G18" s="36">
        <v>17950.39990234375</v>
      </c>
    </row>
    <row r="19" spans="1:7" ht="30" x14ac:dyDescent="0.25">
      <c r="A19" s="34" t="s">
        <v>61</v>
      </c>
      <c r="B19" s="34" t="s">
        <v>24</v>
      </c>
      <c r="C19" s="34" t="s">
        <v>35</v>
      </c>
      <c r="D19" s="34" t="s">
        <v>53</v>
      </c>
      <c r="E19" s="34" t="s">
        <v>51</v>
      </c>
      <c r="F19" s="35">
        <v>128650</v>
      </c>
      <c r="G19" s="36">
        <v>19297.5</v>
      </c>
    </row>
    <row r="20" spans="1:7" ht="30" x14ac:dyDescent="0.25">
      <c r="A20" s="34" t="s">
        <v>61</v>
      </c>
      <c r="B20" s="34" t="s">
        <v>24</v>
      </c>
      <c r="C20" s="34" t="s">
        <v>35</v>
      </c>
      <c r="D20" s="34" t="s">
        <v>53</v>
      </c>
      <c r="E20" s="34" t="s">
        <v>71</v>
      </c>
      <c r="F20" s="35">
        <v>629190</v>
      </c>
      <c r="G20" s="36">
        <v>90454.890014648438</v>
      </c>
    </row>
    <row r="21" spans="1:7" ht="30.75" thickBot="1" x14ac:dyDescent="0.3">
      <c r="A21" s="34" t="s">
        <v>61</v>
      </c>
      <c r="B21" s="34" t="s">
        <v>24</v>
      </c>
      <c r="C21" s="34" t="s">
        <v>35</v>
      </c>
      <c r="D21" s="34" t="s">
        <v>53</v>
      </c>
      <c r="E21" s="34" t="s">
        <v>54</v>
      </c>
      <c r="F21" s="35">
        <v>48000</v>
      </c>
      <c r="G21" s="36">
        <v>16800</v>
      </c>
    </row>
    <row r="22" spans="1:7" ht="15.75" thickBot="1" x14ac:dyDescent="0.3">
      <c r="A22" s="22" t="s">
        <v>79</v>
      </c>
      <c r="B22" s="24"/>
      <c r="C22" s="24"/>
      <c r="D22" s="24"/>
      <c r="E22" s="24"/>
      <c r="F22" s="24">
        <f>SUM(F17:F21)</f>
        <v>958550</v>
      </c>
      <c r="G22" s="23">
        <f>SUM(G17:G21)</f>
        <v>154218.90991210937</v>
      </c>
    </row>
    <row r="23" spans="1:7" x14ac:dyDescent="0.25">
      <c r="A23" s="34" t="s">
        <v>62</v>
      </c>
      <c r="B23" s="34" t="s">
        <v>24</v>
      </c>
      <c r="C23" s="34" t="s">
        <v>35</v>
      </c>
      <c r="D23" s="34" t="s">
        <v>46</v>
      </c>
      <c r="E23" s="34" t="s">
        <v>49</v>
      </c>
      <c r="F23" s="35">
        <v>19999.990234375</v>
      </c>
      <c r="G23" s="36">
        <v>8000</v>
      </c>
    </row>
    <row r="24" spans="1:7" x14ac:dyDescent="0.25">
      <c r="A24" s="34" t="s">
        <v>62</v>
      </c>
      <c r="B24" s="34" t="s">
        <v>24</v>
      </c>
      <c r="C24" s="34" t="s">
        <v>35</v>
      </c>
      <c r="D24" s="34" t="s">
        <v>46</v>
      </c>
      <c r="E24" s="34" t="s">
        <v>52</v>
      </c>
      <c r="F24" s="35">
        <v>57500</v>
      </c>
      <c r="G24" s="36"/>
    </row>
    <row r="25" spans="1:7" ht="30" x14ac:dyDescent="0.25">
      <c r="A25" s="34" t="s">
        <v>62</v>
      </c>
      <c r="B25" s="34" t="s">
        <v>24</v>
      </c>
      <c r="C25" s="34" t="s">
        <v>35</v>
      </c>
      <c r="D25" s="34" t="s">
        <v>53</v>
      </c>
      <c r="E25" s="34" t="s">
        <v>51</v>
      </c>
      <c r="F25" s="35">
        <v>50350</v>
      </c>
      <c r="G25" s="36">
        <v>7552.5</v>
      </c>
    </row>
    <row r="26" spans="1:7" ht="30" x14ac:dyDescent="0.25">
      <c r="A26" s="34" t="s">
        <v>62</v>
      </c>
      <c r="B26" s="34" t="s">
        <v>24</v>
      </c>
      <c r="C26" s="34" t="s">
        <v>35</v>
      </c>
      <c r="D26" s="34" t="s">
        <v>53</v>
      </c>
      <c r="E26" s="34" t="s">
        <v>71</v>
      </c>
      <c r="F26" s="35">
        <v>110050</v>
      </c>
      <c r="G26" s="36">
        <v>3337.77001953125</v>
      </c>
    </row>
    <row r="27" spans="1:7" ht="30.75" thickBot="1" x14ac:dyDescent="0.3">
      <c r="A27" s="34" t="s">
        <v>62</v>
      </c>
      <c r="B27" s="34" t="s">
        <v>24</v>
      </c>
      <c r="C27" s="34" t="s">
        <v>35</v>
      </c>
      <c r="D27" s="34" t="s">
        <v>53</v>
      </c>
      <c r="E27" s="34" t="s">
        <v>54</v>
      </c>
      <c r="F27" s="35">
        <v>48000</v>
      </c>
      <c r="G27" s="36">
        <v>16800</v>
      </c>
    </row>
    <row r="28" spans="1:7" ht="15.75" thickBot="1" x14ac:dyDescent="0.3">
      <c r="A28" s="22" t="s">
        <v>80</v>
      </c>
      <c r="B28" s="24"/>
      <c r="C28" s="24"/>
      <c r="D28" s="24"/>
      <c r="E28" s="24"/>
      <c r="F28" s="24">
        <f>SUM(F23:F27)</f>
        <v>285899.990234375</v>
      </c>
      <c r="G28" s="23">
        <f>SUM(G23:G27)</f>
        <v>35690.27001953125</v>
      </c>
    </row>
    <row r="29" spans="1:7" ht="30" x14ac:dyDescent="0.25">
      <c r="A29" s="34" t="s">
        <v>92</v>
      </c>
      <c r="B29" s="34" t="s">
        <v>100</v>
      </c>
      <c r="C29" s="34" t="s">
        <v>35</v>
      </c>
      <c r="D29" s="34" t="s">
        <v>53</v>
      </c>
      <c r="E29" s="34" t="s">
        <v>71</v>
      </c>
      <c r="F29" s="35">
        <v>48745</v>
      </c>
      <c r="G29" s="36">
        <v>8286.650390625</v>
      </c>
    </row>
    <row r="30" spans="1:7" x14ac:dyDescent="0.25">
      <c r="A30" s="34" t="s">
        <v>92</v>
      </c>
      <c r="B30" s="34" t="s">
        <v>24</v>
      </c>
      <c r="C30" s="34" t="s">
        <v>35</v>
      </c>
      <c r="D30" s="34" t="s">
        <v>101</v>
      </c>
      <c r="E30" s="34" t="s">
        <v>27</v>
      </c>
      <c r="F30" s="35">
        <v>181.39999389648437</v>
      </c>
      <c r="G30" s="36">
        <v>3661.139892578125</v>
      </c>
    </row>
    <row r="31" spans="1:7" ht="30" x14ac:dyDescent="0.25">
      <c r="A31" s="34" t="s">
        <v>92</v>
      </c>
      <c r="B31" s="34" t="s">
        <v>24</v>
      </c>
      <c r="C31" s="34" t="s">
        <v>35</v>
      </c>
      <c r="D31" s="34" t="s">
        <v>53</v>
      </c>
      <c r="E31" s="34" t="s">
        <v>102</v>
      </c>
      <c r="F31" s="35">
        <v>16000</v>
      </c>
      <c r="G31" s="36">
        <v>10800</v>
      </c>
    </row>
    <row r="32" spans="1:7" ht="30" x14ac:dyDescent="0.25">
      <c r="A32" s="34" t="s">
        <v>92</v>
      </c>
      <c r="B32" s="34" t="s">
        <v>24</v>
      </c>
      <c r="C32" s="34" t="s">
        <v>35</v>
      </c>
      <c r="D32" s="34" t="s">
        <v>53</v>
      </c>
      <c r="E32" s="34" t="s">
        <v>27</v>
      </c>
      <c r="F32" s="35">
        <v>16000</v>
      </c>
      <c r="G32" s="36">
        <v>5600</v>
      </c>
    </row>
    <row r="33" spans="1:9" ht="30" x14ac:dyDescent="0.25">
      <c r="A33" s="34" t="s">
        <v>92</v>
      </c>
      <c r="B33" s="34" t="s">
        <v>24</v>
      </c>
      <c r="C33" s="34" t="s">
        <v>35</v>
      </c>
      <c r="D33" s="34" t="s">
        <v>53</v>
      </c>
      <c r="E33" s="34" t="s">
        <v>71</v>
      </c>
      <c r="F33" s="35">
        <v>79705</v>
      </c>
      <c r="G33" s="36">
        <v>5761.6799926757812</v>
      </c>
    </row>
    <row r="34" spans="1:9" ht="30" x14ac:dyDescent="0.25">
      <c r="A34" s="34" t="s">
        <v>92</v>
      </c>
      <c r="B34" s="34" t="s">
        <v>24</v>
      </c>
      <c r="C34" s="34" t="s">
        <v>35</v>
      </c>
      <c r="D34" s="34" t="s">
        <v>53</v>
      </c>
      <c r="E34" s="34" t="s">
        <v>103</v>
      </c>
      <c r="F34" s="35">
        <v>24500</v>
      </c>
      <c r="G34" s="36">
        <v>8575</v>
      </c>
    </row>
    <row r="35" spans="1:9" ht="30.75" thickBot="1" x14ac:dyDescent="0.3">
      <c r="A35" s="34" t="s">
        <v>92</v>
      </c>
      <c r="B35" s="34" t="s">
        <v>24</v>
      </c>
      <c r="C35" s="34" t="s">
        <v>35</v>
      </c>
      <c r="D35" s="34" t="s">
        <v>53</v>
      </c>
      <c r="E35" s="34" t="s">
        <v>54</v>
      </c>
      <c r="F35" s="35">
        <v>48096.580001831055</v>
      </c>
      <c r="G35" s="36">
        <v>35672.099609375</v>
      </c>
    </row>
    <row r="36" spans="1:9" ht="15.75" thickBot="1" x14ac:dyDescent="0.3">
      <c r="A36" s="22" t="s">
        <v>94</v>
      </c>
      <c r="B36" s="24"/>
      <c r="C36" s="24"/>
      <c r="D36" s="24"/>
      <c r="E36" s="24"/>
      <c r="F36" s="24">
        <f>SUM(F29:F35)</f>
        <v>233227.97999572754</v>
      </c>
      <c r="G36" s="23">
        <f>SUM(G29:G35)</f>
        <v>78356.569885253906</v>
      </c>
    </row>
    <row r="37" spans="1:9" x14ac:dyDescent="0.25">
      <c r="A37" s="34" t="s">
        <v>104</v>
      </c>
      <c r="B37" s="34" t="s">
        <v>24</v>
      </c>
      <c r="C37" s="34" t="s">
        <v>35</v>
      </c>
      <c r="D37" s="34" t="s">
        <v>101</v>
      </c>
      <c r="E37" s="34" t="s">
        <v>27</v>
      </c>
      <c r="F37" s="35">
        <v>850.03997802734375</v>
      </c>
      <c r="G37" s="36">
        <v>14313.7099609375</v>
      </c>
    </row>
    <row r="38" spans="1:9" x14ac:dyDescent="0.25">
      <c r="A38" s="34" t="s">
        <v>104</v>
      </c>
      <c r="B38" s="34" t="s">
        <v>24</v>
      </c>
      <c r="C38" s="34" t="s">
        <v>35</v>
      </c>
      <c r="D38" s="34" t="s">
        <v>46</v>
      </c>
      <c r="E38" s="34" t="s">
        <v>52</v>
      </c>
      <c r="F38" s="35">
        <v>98757.509765625</v>
      </c>
      <c r="G38" s="36">
        <v>36897.25</v>
      </c>
    </row>
    <row r="39" spans="1:9" ht="30" x14ac:dyDescent="0.25">
      <c r="A39" s="34" t="s">
        <v>104</v>
      </c>
      <c r="B39" s="34" t="s">
        <v>24</v>
      </c>
      <c r="C39" s="34" t="s">
        <v>35</v>
      </c>
      <c r="D39" s="34" t="s">
        <v>53</v>
      </c>
      <c r="E39" s="34" t="s">
        <v>51</v>
      </c>
      <c r="F39" s="35">
        <v>52600</v>
      </c>
      <c r="G39" s="36">
        <v>9072</v>
      </c>
      <c r="H39" s="49"/>
      <c r="I39" s="49"/>
    </row>
    <row r="40" spans="1:9" ht="30" x14ac:dyDescent="0.25">
      <c r="A40" s="34" t="s">
        <v>104</v>
      </c>
      <c r="B40" s="34" t="s">
        <v>24</v>
      </c>
      <c r="C40" s="34" t="s">
        <v>35</v>
      </c>
      <c r="D40" s="34" t="s">
        <v>53</v>
      </c>
      <c r="E40" s="34" t="s">
        <v>71</v>
      </c>
      <c r="F40" s="35">
        <v>63845</v>
      </c>
      <c r="G40" s="36">
        <v>10751.5400390625</v>
      </c>
    </row>
    <row r="41" spans="1:9" ht="30" x14ac:dyDescent="0.25">
      <c r="A41" s="34" t="s">
        <v>104</v>
      </c>
      <c r="B41" s="34" t="s">
        <v>24</v>
      </c>
      <c r="C41" s="34" t="s">
        <v>35</v>
      </c>
      <c r="D41" s="34" t="s">
        <v>53</v>
      </c>
      <c r="E41" s="34" t="s">
        <v>52</v>
      </c>
      <c r="F41" s="35">
        <v>28750</v>
      </c>
      <c r="G41" s="36">
        <v>5462.5</v>
      </c>
    </row>
    <row r="42" spans="1:9" ht="30" x14ac:dyDescent="0.25">
      <c r="A42" s="34" t="s">
        <v>104</v>
      </c>
      <c r="B42" s="34" t="s">
        <v>24</v>
      </c>
      <c r="C42" s="34" t="s">
        <v>35</v>
      </c>
      <c r="D42" s="34" t="s">
        <v>53</v>
      </c>
      <c r="E42" s="34" t="s">
        <v>54</v>
      </c>
      <c r="F42" s="35">
        <v>143305</v>
      </c>
      <c r="G42" s="36">
        <v>38330.5</v>
      </c>
    </row>
    <row r="43" spans="1:9" ht="30.75" thickBot="1" x14ac:dyDescent="0.3">
      <c r="A43" s="34" t="s">
        <v>104</v>
      </c>
      <c r="B43" s="34" t="s">
        <v>24</v>
      </c>
      <c r="C43" s="34" t="s">
        <v>35</v>
      </c>
      <c r="D43" s="34" t="s">
        <v>108</v>
      </c>
      <c r="E43" s="34" t="s">
        <v>54</v>
      </c>
      <c r="F43" s="35">
        <v>75270</v>
      </c>
      <c r="G43" s="36">
        <v>16935</v>
      </c>
    </row>
    <row r="44" spans="1:9" ht="15.75" thickBot="1" x14ac:dyDescent="0.3">
      <c r="A44" s="22" t="s">
        <v>107</v>
      </c>
      <c r="B44" s="24"/>
      <c r="C44" s="24"/>
      <c r="D44" s="24"/>
      <c r="E44" s="24"/>
      <c r="F44" s="24">
        <f>SUM(F37:F43)</f>
        <v>463377.54974365234</v>
      </c>
      <c r="G44" s="23">
        <f>SUM(G37:G43)</f>
        <v>131762.5</v>
      </c>
    </row>
    <row r="45" spans="1:9" x14ac:dyDescent="0.25">
      <c r="A45" s="34" t="s">
        <v>109</v>
      </c>
      <c r="B45" s="34" t="s">
        <v>24</v>
      </c>
      <c r="C45" s="34" t="s">
        <v>35</v>
      </c>
      <c r="D45" s="34" t="s">
        <v>50</v>
      </c>
      <c r="E45" s="34" t="s">
        <v>51</v>
      </c>
      <c r="F45" s="35">
        <v>51880</v>
      </c>
      <c r="G45" s="36">
        <v>9327.599609375</v>
      </c>
    </row>
    <row r="46" spans="1:9" ht="30" x14ac:dyDescent="0.25">
      <c r="A46" s="34" t="s">
        <v>109</v>
      </c>
      <c r="B46" s="34" t="s">
        <v>24</v>
      </c>
      <c r="C46" s="34" t="s">
        <v>35</v>
      </c>
      <c r="D46" s="34" t="s">
        <v>53</v>
      </c>
      <c r="E46" s="34" t="s">
        <v>102</v>
      </c>
      <c r="F46" s="35">
        <v>25910</v>
      </c>
      <c r="G46" s="36">
        <v>5207.91015625</v>
      </c>
    </row>
    <row r="47" spans="1:9" ht="30.75" thickBot="1" x14ac:dyDescent="0.3">
      <c r="A47" s="34" t="s">
        <v>109</v>
      </c>
      <c r="B47" s="34" t="s">
        <v>24</v>
      </c>
      <c r="C47" s="34" t="s">
        <v>35</v>
      </c>
      <c r="D47" s="34" t="s">
        <v>53</v>
      </c>
      <c r="E47" s="34" t="s">
        <v>54</v>
      </c>
      <c r="F47" s="35">
        <v>138140</v>
      </c>
      <c r="G47" s="36">
        <v>27766.140625</v>
      </c>
    </row>
    <row r="48" spans="1:9" ht="15.75" thickBot="1" x14ac:dyDescent="0.3">
      <c r="A48" s="22" t="s">
        <v>111</v>
      </c>
      <c r="B48" s="24"/>
      <c r="C48" s="24"/>
      <c r="D48" s="24"/>
      <c r="E48" s="24"/>
      <c r="F48" s="24">
        <f>SUM(F45:F47)</f>
        <v>215930</v>
      </c>
      <c r="G48" s="23">
        <f>SUM(G45:G47)</f>
        <v>42301.650390625</v>
      </c>
    </row>
    <row r="49" spans="1:7" ht="16.5" thickBot="1" x14ac:dyDescent="0.3">
      <c r="A49" s="25" t="s">
        <v>0</v>
      </c>
      <c r="B49" s="25"/>
      <c r="C49" s="25"/>
      <c r="D49" s="25"/>
      <c r="E49" s="25"/>
      <c r="F49" s="25">
        <f>SUM(F48,F44,F36,F28,F22,F16)</f>
        <v>2337130.5199737549</v>
      </c>
      <c r="G49" s="26">
        <f>SUM(G48,G44,G36,G28,G22,G16)</f>
        <v>449659.06024169922</v>
      </c>
    </row>
    <row r="51" spans="1:7" x14ac:dyDescent="0.25">
      <c r="A51" t="s">
        <v>78</v>
      </c>
    </row>
  </sheetData>
  <sortState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0" workbookViewId="0">
      <selection activeCell="H21" sqref="H21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90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4" t="s">
        <v>30</v>
      </c>
      <c r="B13" s="34" t="s">
        <v>2</v>
      </c>
      <c r="C13" s="34" t="s">
        <v>3</v>
      </c>
      <c r="D13" s="34" t="s">
        <v>65</v>
      </c>
      <c r="E13" s="34" t="s">
        <v>36</v>
      </c>
      <c r="F13" s="35">
        <v>7279.10009765625</v>
      </c>
      <c r="G13" s="36">
        <v>19359.759765625</v>
      </c>
    </row>
    <row r="14" spans="1:7" ht="15.75" thickBot="1" x14ac:dyDescent="0.3">
      <c r="A14" s="22" t="s">
        <v>81</v>
      </c>
      <c r="B14" s="24"/>
      <c r="C14" s="24"/>
      <c r="D14" s="24"/>
      <c r="E14" s="24"/>
      <c r="F14" s="24">
        <f>SUM(F13:F13)</f>
        <v>7279.10009765625</v>
      </c>
      <c r="G14" s="23">
        <f>SUM(G13:G13)</f>
        <v>19359.759765625</v>
      </c>
    </row>
    <row r="15" spans="1:7" x14ac:dyDescent="0.25">
      <c r="A15" s="34" t="s">
        <v>61</v>
      </c>
      <c r="B15" s="34"/>
      <c r="C15" s="34"/>
      <c r="D15" s="34"/>
      <c r="E15" s="34"/>
      <c r="F15" s="35">
        <v>0</v>
      </c>
      <c r="G15" s="36">
        <v>0</v>
      </c>
    </row>
    <row r="16" spans="1:7" x14ac:dyDescent="0.25">
      <c r="A16" s="41" t="s">
        <v>79</v>
      </c>
      <c r="B16" s="42"/>
      <c r="C16" s="42"/>
      <c r="D16" s="42"/>
      <c r="E16" s="42"/>
      <c r="F16" s="42">
        <f>SUM(F15)</f>
        <v>0</v>
      </c>
      <c r="G16" s="43">
        <f>SUM(G15)</f>
        <v>0</v>
      </c>
    </row>
    <row r="17" spans="1:7" ht="15.75" thickBot="1" x14ac:dyDescent="0.3">
      <c r="A17" s="34" t="s">
        <v>62</v>
      </c>
      <c r="B17" s="34" t="s">
        <v>2</v>
      </c>
      <c r="C17" s="34" t="s">
        <v>3</v>
      </c>
      <c r="D17" s="34" t="s">
        <v>65</v>
      </c>
      <c r="E17" s="34" t="s">
        <v>36</v>
      </c>
      <c r="F17" s="35">
        <v>454</v>
      </c>
      <c r="G17" s="36">
        <v>1050</v>
      </c>
    </row>
    <row r="18" spans="1:7" ht="15.75" thickBot="1" x14ac:dyDescent="0.3">
      <c r="A18" s="22" t="s">
        <v>80</v>
      </c>
      <c r="B18" s="24"/>
      <c r="C18" s="24"/>
      <c r="D18" s="24"/>
      <c r="E18" s="24"/>
      <c r="F18" s="24">
        <f>SUM(F17)</f>
        <v>454</v>
      </c>
      <c r="G18" s="23">
        <f>SUM(G17)</f>
        <v>1050</v>
      </c>
    </row>
    <row r="19" spans="1:7" ht="15.75" thickBot="1" x14ac:dyDescent="0.3">
      <c r="A19" s="34" t="s">
        <v>92</v>
      </c>
      <c r="B19" s="34" t="s">
        <v>2</v>
      </c>
      <c r="C19" s="34" t="s">
        <v>3</v>
      </c>
      <c r="D19" s="34" t="s">
        <v>65</v>
      </c>
      <c r="E19" s="34" t="s">
        <v>38</v>
      </c>
      <c r="F19" s="35">
        <v>10.720000267028809</v>
      </c>
      <c r="G19" s="36">
        <v>0</v>
      </c>
    </row>
    <row r="20" spans="1:7" ht="15.75" thickBot="1" x14ac:dyDescent="0.3">
      <c r="A20" s="22" t="s">
        <v>94</v>
      </c>
      <c r="B20" s="24"/>
      <c r="C20" s="24"/>
      <c r="D20" s="24"/>
      <c r="E20" s="24"/>
      <c r="F20" s="24">
        <f>SUM(F19)</f>
        <v>10.720000267028809</v>
      </c>
      <c r="G20" s="23">
        <f>SUM(G19)</f>
        <v>0</v>
      </c>
    </row>
    <row r="21" spans="1:7" ht="30.75" thickBot="1" x14ac:dyDescent="0.3">
      <c r="A21" s="34" t="s">
        <v>104</v>
      </c>
      <c r="B21" s="34" t="s">
        <v>2</v>
      </c>
      <c r="C21" s="34" t="s">
        <v>3</v>
      </c>
      <c r="D21" s="34" t="s">
        <v>65</v>
      </c>
      <c r="E21" s="34" t="s">
        <v>41</v>
      </c>
      <c r="F21" s="35">
        <v>478.30999755859375</v>
      </c>
      <c r="G21" s="36">
        <v>479.30999755859375</v>
      </c>
    </row>
    <row r="22" spans="1:7" ht="15.75" thickBot="1" x14ac:dyDescent="0.3">
      <c r="A22" s="22" t="s">
        <v>107</v>
      </c>
      <c r="B22" s="24"/>
      <c r="C22" s="24"/>
      <c r="D22" s="24"/>
      <c r="E22" s="24"/>
      <c r="F22" s="24">
        <f>SUM(F21)</f>
        <v>478.30999755859375</v>
      </c>
      <c r="G22" s="23">
        <f>SUM(G21)</f>
        <v>479.30999755859375</v>
      </c>
    </row>
    <row r="23" spans="1:7" ht="15.75" thickBot="1" x14ac:dyDescent="0.3">
      <c r="A23" s="22" t="s">
        <v>111</v>
      </c>
      <c r="B23" s="21"/>
      <c r="C23" s="21"/>
      <c r="D23" s="21"/>
      <c r="E23" s="21"/>
      <c r="F23" s="21">
        <v>0</v>
      </c>
      <c r="G23" s="20">
        <v>0</v>
      </c>
    </row>
    <row r="24" spans="1:7" ht="16.5" thickBot="1" x14ac:dyDescent="0.3">
      <c r="A24" s="17" t="s">
        <v>0</v>
      </c>
      <c r="B24" s="17"/>
      <c r="C24" s="17"/>
      <c r="D24" s="17"/>
      <c r="E24" s="17"/>
      <c r="F24" s="17">
        <f>SUM(F22,F20,F18,F16,F14)</f>
        <v>8222.1300954818726</v>
      </c>
      <c r="G24" s="30">
        <f>SUM(G22,G20,G18,G16,G14)</f>
        <v>20889.069763183594</v>
      </c>
    </row>
    <row r="26" spans="1:7" x14ac:dyDescent="0.25">
      <c r="A26" t="s">
        <v>78</v>
      </c>
    </row>
  </sheetData>
  <sortState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70" workbookViewId="0">
      <selection activeCell="C3" sqref="C3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82</v>
      </c>
      <c r="B10" s="60"/>
      <c r="C10" s="60"/>
      <c r="D10" s="60"/>
      <c r="E10" s="60"/>
      <c r="F10" s="60"/>
      <c r="G10" s="64"/>
    </row>
    <row r="11" spans="1:7" ht="15.75" thickBot="1" x14ac:dyDescent="0.3">
      <c r="A11" s="59" t="str">
        <f>Consolidado!A11</f>
        <v>Periodo Enero - Junio 2019</v>
      </c>
      <c r="B11" s="60"/>
      <c r="C11" s="60"/>
      <c r="D11" s="60"/>
      <c r="E11" s="60"/>
      <c r="F11" s="60"/>
      <c r="G11" s="6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4" t="s">
        <v>30</v>
      </c>
      <c r="B13" s="34" t="s">
        <v>2</v>
      </c>
      <c r="C13" s="34" t="s">
        <v>37</v>
      </c>
      <c r="D13" s="34" t="s">
        <v>55</v>
      </c>
      <c r="E13" s="34" t="s">
        <v>27</v>
      </c>
      <c r="F13" s="35">
        <v>3825</v>
      </c>
      <c r="G13" s="36">
        <v>27708</v>
      </c>
    </row>
    <row r="14" spans="1:7" x14ac:dyDescent="0.25">
      <c r="A14" s="34" t="s">
        <v>30</v>
      </c>
      <c r="B14" s="34" t="s">
        <v>2</v>
      </c>
      <c r="C14" s="34" t="s">
        <v>37</v>
      </c>
      <c r="D14" s="34" t="s">
        <v>55</v>
      </c>
      <c r="E14" s="34" t="s">
        <v>22</v>
      </c>
      <c r="F14" s="35">
        <v>13305</v>
      </c>
      <c r="G14" s="36">
        <v>83999.578125</v>
      </c>
    </row>
    <row r="15" spans="1:7" x14ac:dyDescent="0.25">
      <c r="A15" s="34" t="s">
        <v>30</v>
      </c>
      <c r="B15" s="34" t="s">
        <v>2</v>
      </c>
      <c r="C15" s="34" t="s">
        <v>37</v>
      </c>
      <c r="D15" s="34" t="s">
        <v>57</v>
      </c>
      <c r="E15" s="34" t="s">
        <v>66</v>
      </c>
      <c r="F15" s="35">
        <v>8511.7197265625</v>
      </c>
      <c r="G15" s="36">
        <v>10714.150390625</v>
      </c>
    </row>
    <row r="16" spans="1:7" x14ac:dyDescent="0.25">
      <c r="A16" s="34" t="s">
        <v>30</v>
      </c>
      <c r="B16" s="34" t="s">
        <v>2</v>
      </c>
      <c r="C16" s="34" t="s">
        <v>37</v>
      </c>
      <c r="D16" s="34" t="s">
        <v>58</v>
      </c>
      <c r="E16" s="34" t="s">
        <v>38</v>
      </c>
      <c r="F16" s="35">
        <v>7041.5</v>
      </c>
      <c r="G16" s="36">
        <v>29327.0390625</v>
      </c>
    </row>
    <row r="17" spans="1:7" x14ac:dyDescent="0.25">
      <c r="A17" s="34" t="s">
        <v>30</v>
      </c>
      <c r="B17" s="34" t="s">
        <v>2</v>
      </c>
      <c r="C17" s="34" t="s">
        <v>37</v>
      </c>
      <c r="D17" s="34" t="s">
        <v>58</v>
      </c>
      <c r="E17" s="34" t="s">
        <v>25</v>
      </c>
      <c r="F17" s="35">
        <v>112916.427734375</v>
      </c>
      <c r="G17" s="36">
        <v>311720.01171875</v>
      </c>
    </row>
    <row r="18" spans="1:7" x14ac:dyDescent="0.25">
      <c r="A18" s="34" t="s">
        <v>30</v>
      </c>
      <c r="B18" s="34" t="s">
        <v>2</v>
      </c>
      <c r="C18" s="34" t="s">
        <v>37</v>
      </c>
      <c r="D18" s="34" t="s">
        <v>58</v>
      </c>
      <c r="E18" s="34" t="s">
        <v>68</v>
      </c>
      <c r="F18" s="35">
        <v>21249.599609375</v>
      </c>
      <c r="G18" s="36">
        <v>122357.6484375</v>
      </c>
    </row>
    <row r="19" spans="1:7" x14ac:dyDescent="0.25">
      <c r="A19" s="34" t="s">
        <v>30</v>
      </c>
      <c r="B19" s="34" t="s">
        <v>2</v>
      </c>
      <c r="C19" s="34" t="s">
        <v>37</v>
      </c>
      <c r="D19" s="34" t="s">
        <v>58</v>
      </c>
      <c r="E19" s="34" t="s">
        <v>59</v>
      </c>
      <c r="F19" s="35">
        <v>42527.51953125</v>
      </c>
      <c r="G19" s="36">
        <v>106727.52734375</v>
      </c>
    </row>
    <row r="20" spans="1:7" x14ac:dyDescent="0.25">
      <c r="A20" s="34" t="s">
        <v>30</v>
      </c>
      <c r="B20" s="34" t="s">
        <v>2</v>
      </c>
      <c r="C20" s="34" t="s">
        <v>37</v>
      </c>
      <c r="D20" s="34" t="s">
        <v>60</v>
      </c>
      <c r="E20" s="34" t="s">
        <v>38</v>
      </c>
      <c r="F20" s="35">
        <v>14781.83984375</v>
      </c>
      <c r="G20" s="36">
        <v>37426.2890625</v>
      </c>
    </row>
    <row r="21" spans="1:7" x14ac:dyDescent="0.25">
      <c r="A21" s="34" t="s">
        <v>30</v>
      </c>
      <c r="B21" s="34" t="s">
        <v>2</v>
      </c>
      <c r="C21" s="34" t="s">
        <v>37</v>
      </c>
      <c r="D21" s="34" t="s">
        <v>60</v>
      </c>
      <c r="E21" s="34" t="s">
        <v>59</v>
      </c>
      <c r="F21" s="35">
        <v>30376.25</v>
      </c>
      <c r="G21" s="36">
        <v>89050.611328125</v>
      </c>
    </row>
    <row r="22" spans="1:7" ht="15.75" thickBot="1" x14ac:dyDescent="0.3">
      <c r="A22" s="19" t="s">
        <v>81</v>
      </c>
      <c r="B22" s="21"/>
      <c r="C22" s="21"/>
      <c r="D22" s="21"/>
      <c r="E22" s="21"/>
      <c r="F22" s="21">
        <f>SUM(F13:F21)</f>
        <v>254534.8564453125</v>
      </c>
      <c r="G22" s="20">
        <f>SUM(G13:G21)</f>
        <v>819030.85546875</v>
      </c>
    </row>
    <row r="23" spans="1:7" x14ac:dyDescent="0.25">
      <c r="A23" s="34" t="s">
        <v>61</v>
      </c>
      <c r="B23" s="34" t="s">
        <v>2</v>
      </c>
      <c r="C23" s="34" t="s">
        <v>37</v>
      </c>
      <c r="D23" s="34" t="s">
        <v>55</v>
      </c>
      <c r="E23" s="34" t="s">
        <v>22</v>
      </c>
      <c r="F23" s="35">
        <v>22176</v>
      </c>
      <c r="G23" s="36">
        <v>140000</v>
      </c>
    </row>
    <row r="24" spans="1:7" x14ac:dyDescent="0.25">
      <c r="A24" s="34" t="s">
        <v>61</v>
      </c>
      <c r="B24" s="34" t="s">
        <v>2</v>
      </c>
      <c r="C24" s="34" t="s">
        <v>37</v>
      </c>
      <c r="D24" s="34" t="s">
        <v>58</v>
      </c>
      <c r="E24" s="34" t="s">
        <v>44</v>
      </c>
      <c r="F24" s="35">
        <v>9384.099609375</v>
      </c>
      <c r="G24" s="36">
        <v>90658.59375</v>
      </c>
    </row>
    <row r="25" spans="1:7" x14ac:dyDescent="0.25">
      <c r="A25" s="34" t="s">
        <v>61</v>
      </c>
      <c r="B25" s="34" t="s">
        <v>2</v>
      </c>
      <c r="C25" s="34" t="s">
        <v>37</v>
      </c>
      <c r="D25" s="34" t="s">
        <v>58</v>
      </c>
      <c r="E25" s="34" t="s">
        <v>38</v>
      </c>
      <c r="F25" s="35">
        <v>7360</v>
      </c>
      <c r="G25" s="36">
        <v>31972.080078125</v>
      </c>
    </row>
    <row r="26" spans="1:7" x14ac:dyDescent="0.25">
      <c r="A26" s="34" t="s">
        <v>61</v>
      </c>
      <c r="B26" s="34" t="s">
        <v>2</v>
      </c>
      <c r="C26" s="34" t="s">
        <v>37</v>
      </c>
      <c r="D26" s="34" t="s">
        <v>58</v>
      </c>
      <c r="E26" s="34" t="s">
        <v>25</v>
      </c>
      <c r="F26" s="35">
        <v>156895.478515625</v>
      </c>
      <c r="G26" s="36">
        <v>428480.91015625</v>
      </c>
    </row>
    <row r="27" spans="1:7" x14ac:dyDescent="0.25">
      <c r="A27" s="34" t="s">
        <v>61</v>
      </c>
      <c r="B27" s="34" t="s">
        <v>2</v>
      </c>
      <c r="C27" s="34" t="s">
        <v>37</v>
      </c>
      <c r="D27" s="34" t="s">
        <v>58</v>
      </c>
      <c r="E27" s="34" t="s">
        <v>59</v>
      </c>
      <c r="F27" s="35">
        <v>47775.0791015625</v>
      </c>
      <c r="G27" s="36">
        <v>139989.53125</v>
      </c>
    </row>
    <row r="28" spans="1:7" x14ac:dyDescent="0.25">
      <c r="A28" s="34" t="s">
        <v>61</v>
      </c>
      <c r="B28" s="34" t="s">
        <v>2</v>
      </c>
      <c r="C28" s="34" t="s">
        <v>37</v>
      </c>
      <c r="D28" s="34" t="s">
        <v>60</v>
      </c>
      <c r="E28" s="34" t="s">
        <v>59</v>
      </c>
      <c r="F28" s="35">
        <v>26564.060546875</v>
      </c>
      <c r="G28" s="36">
        <v>71070.0390625</v>
      </c>
    </row>
    <row r="29" spans="1:7" ht="15.75" thickBot="1" x14ac:dyDescent="0.3">
      <c r="A29" s="19" t="s">
        <v>79</v>
      </c>
      <c r="B29" s="21"/>
      <c r="C29" s="21"/>
      <c r="D29" s="21"/>
      <c r="E29" s="21"/>
      <c r="F29" s="21">
        <f>SUM(F23:F28)</f>
        <v>270154.7177734375</v>
      </c>
      <c r="G29" s="20">
        <f>SUM(G23:G28)</f>
        <v>902171.154296875</v>
      </c>
    </row>
    <row r="30" spans="1:7" x14ac:dyDescent="0.25">
      <c r="A30" s="34" t="s">
        <v>62</v>
      </c>
      <c r="B30" s="34" t="s">
        <v>2</v>
      </c>
      <c r="C30" s="34" t="s">
        <v>37</v>
      </c>
      <c r="D30" s="34" t="s">
        <v>55</v>
      </c>
      <c r="E30" s="34" t="s">
        <v>27</v>
      </c>
      <c r="F30" s="35">
        <v>19466.7197265625</v>
      </c>
      <c r="G30" s="36">
        <v>23734.39990234375</v>
      </c>
    </row>
    <row r="31" spans="1:7" x14ac:dyDescent="0.25">
      <c r="A31" s="34" t="s">
        <v>62</v>
      </c>
      <c r="B31" s="34" t="s">
        <v>2</v>
      </c>
      <c r="C31" s="34" t="s">
        <v>37</v>
      </c>
      <c r="D31" s="34" t="s">
        <v>55</v>
      </c>
      <c r="E31" s="34" t="s">
        <v>22</v>
      </c>
      <c r="F31" s="35">
        <v>22176</v>
      </c>
      <c r="G31" s="36">
        <v>140000</v>
      </c>
    </row>
    <row r="32" spans="1:7" x14ac:dyDescent="0.25">
      <c r="A32" s="34" t="s">
        <v>62</v>
      </c>
      <c r="B32" s="34" t="s">
        <v>2</v>
      </c>
      <c r="C32" s="34" t="s">
        <v>37</v>
      </c>
      <c r="D32" s="34" t="s">
        <v>57</v>
      </c>
      <c r="E32" s="34" t="s">
        <v>66</v>
      </c>
      <c r="F32" s="35">
        <v>9276.599609375</v>
      </c>
      <c r="G32" s="36">
        <v>33302.30078125</v>
      </c>
    </row>
    <row r="33" spans="1:9" x14ac:dyDescent="0.25">
      <c r="A33" s="34" t="s">
        <v>62</v>
      </c>
      <c r="B33" s="34" t="s">
        <v>2</v>
      </c>
      <c r="C33" s="34" t="s">
        <v>37</v>
      </c>
      <c r="D33" s="34" t="s">
        <v>58</v>
      </c>
      <c r="E33" s="34" t="s">
        <v>38</v>
      </c>
      <c r="F33" s="35">
        <v>99639.9296875</v>
      </c>
      <c r="G33" s="36">
        <v>362723.759765625</v>
      </c>
    </row>
    <row r="34" spans="1:9" x14ac:dyDescent="0.25">
      <c r="A34" s="34" t="s">
        <v>62</v>
      </c>
      <c r="B34" s="34" t="s">
        <v>2</v>
      </c>
      <c r="C34" s="34" t="s">
        <v>37</v>
      </c>
      <c r="D34" s="34" t="s">
        <v>58</v>
      </c>
      <c r="E34" s="34" t="s">
        <v>67</v>
      </c>
      <c r="F34" s="35">
        <v>7153.7998046875</v>
      </c>
      <c r="G34" s="36">
        <v>43902.73828125</v>
      </c>
    </row>
    <row r="35" spans="1:9" x14ac:dyDescent="0.25">
      <c r="A35" s="34" t="s">
        <v>62</v>
      </c>
      <c r="B35" s="34" t="s">
        <v>2</v>
      </c>
      <c r="C35" s="34" t="s">
        <v>37</v>
      </c>
      <c r="D35" s="34" t="s">
        <v>58</v>
      </c>
      <c r="E35" s="34" t="s">
        <v>25</v>
      </c>
      <c r="F35" s="35">
        <v>78715.35888671875</v>
      </c>
      <c r="G35" s="36">
        <v>223852.017578125</v>
      </c>
    </row>
    <row r="36" spans="1:9" x14ac:dyDescent="0.25">
      <c r="A36" s="34" t="s">
        <v>62</v>
      </c>
      <c r="B36" s="34" t="s">
        <v>2</v>
      </c>
      <c r="C36" s="34" t="s">
        <v>37</v>
      </c>
      <c r="D36" s="34" t="s">
        <v>58</v>
      </c>
      <c r="E36" s="34" t="s">
        <v>59</v>
      </c>
      <c r="F36" s="35">
        <v>34315.58984375</v>
      </c>
      <c r="G36" s="36">
        <v>108264.298828125</v>
      </c>
    </row>
    <row r="37" spans="1:9" x14ac:dyDescent="0.25">
      <c r="A37" s="34" t="s">
        <v>62</v>
      </c>
      <c r="B37" s="34" t="s">
        <v>2</v>
      </c>
      <c r="C37" s="34" t="s">
        <v>37</v>
      </c>
      <c r="D37" s="34" t="s">
        <v>60</v>
      </c>
      <c r="E37" s="34" t="s">
        <v>44</v>
      </c>
      <c r="F37" s="35">
        <v>12454.080078125</v>
      </c>
      <c r="G37" s="36">
        <v>106673.3125</v>
      </c>
    </row>
    <row r="38" spans="1:9" x14ac:dyDescent="0.25">
      <c r="A38" s="34" t="s">
        <v>62</v>
      </c>
      <c r="B38" s="34" t="s">
        <v>2</v>
      </c>
      <c r="C38" s="34" t="s">
        <v>37</v>
      </c>
      <c r="D38" s="34" t="s">
        <v>60</v>
      </c>
      <c r="E38" s="34" t="s">
        <v>27</v>
      </c>
      <c r="F38" s="35">
        <v>6503.0400390625</v>
      </c>
      <c r="G38" s="36">
        <v>19661.259765625</v>
      </c>
    </row>
    <row r="39" spans="1:9" x14ac:dyDescent="0.25">
      <c r="A39" s="34" t="s">
        <v>62</v>
      </c>
      <c r="B39" s="34" t="s">
        <v>2</v>
      </c>
      <c r="C39" s="34" t="s">
        <v>37</v>
      </c>
      <c r="D39" s="34" t="s">
        <v>60</v>
      </c>
      <c r="E39" s="34" t="s">
        <v>25</v>
      </c>
      <c r="F39" s="35">
        <v>73403.771484375</v>
      </c>
      <c r="G39" s="36">
        <v>202633.03515625</v>
      </c>
    </row>
    <row r="40" spans="1:9" x14ac:dyDescent="0.25">
      <c r="A40" s="34" t="s">
        <v>62</v>
      </c>
      <c r="B40" s="34" t="s">
        <v>2</v>
      </c>
      <c r="C40" s="34" t="s">
        <v>37</v>
      </c>
      <c r="D40" s="34" t="s">
        <v>60</v>
      </c>
      <c r="E40" s="34" t="s">
        <v>59</v>
      </c>
      <c r="F40" s="35">
        <v>38910.1298828125</v>
      </c>
      <c r="G40" s="36">
        <v>107127.44140625</v>
      </c>
    </row>
    <row r="41" spans="1:9" ht="15.75" thickBot="1" x14ac:dyDescent="0.3">
      <c r="A41" s="19" t="s">
        <v>80</v>
      </c>
      <c r="B41" s="21"/>
      <c r="C41" s="21"/>
      <c r="D41" s="21"/>
      <c r="E41" s="21"/>
      <c r="F41" s="21">
        <f>SUM(F30:F40)</f>
        <v>402015.01904296875</v>
      </c>
      <c r="G41" s="20">
        <f>SUM(G30:G40)</f>
        <v>1371874.5639648438</v>
      </c>
    </row>
    <row r="42" spans="1:9" x14ac:dyDescent="0.25">
      <c r="A42" s="34" t="s">
        <v>92</v>
      </c>
      <c r="B42" s="34" t="s">
        <v>2</v>
      </c>
      <c r="C42" s="34" t="s">
        <v>37</v>
      </c>
      <c r="D42" s="34" t="s">
        <v>55</v>
      </c>
      <c r="E42" s="34" t="s">
        <v>38</v>
      </c>
      <c r="F42" s="35">
        <v>12165.1201171875</v>
      </c>
      <c r="G42" s="36">
        <v>41635.19921875</v>
      </c>
    </row>
    <row r="43" spans="1:9" x14ac:dyDescent="0.25">
      <c r="A43" s="34" t="s">
        <v>92</v>
      </c>
      <c r="B43" s="34" t="s">
        <v>2</v>
      </c>
      <c r="C43" s="34" t="s">
        <v>37</v>
      </c>
      <c r="D43" s="34" t="s">
        <v>55</v>
      </c>
      <c r="E43" s="34" t="s">
        <v>27</v>
      </c>
      <c r="F43" s="35">
        <v>19066.2998046875</v>
      </c>
      <c r="G43" s="36">
        <v>56311.5</v>
      </c>
    </row>
    <row r="44" spans="1:9" x14ac:dyDescent="0.25">
      <c r="A44" s="34" t="s">
        <v>92</v>
      </c>
      <c r="B44" s="34" t="s">
        <v>2</v>
      </c>
      <c r="C44" s="34" t="s">
        <v>37</v>
      </c>
      <c r="D44" s="34" t="s">
        <v>58</v>
      </c>
      <c r="E44" s="34" t="s">
        <v>38</v>
      </c>
      <c r="F44" s="35">
        <v>72642.88134765625</v>
      </c>
      <c r="G44" s="36">
        <v>267521.765625</v>
      </c>
      <c r="H44" s="49"/>
      <c r="I44" s="49"/>
    </row>
    <row r="45" spans="1:9" x14ac:dyDescent="0.25">
      <c r="A45" s="34" t="s">
        <v>92</v>
      </c>
      <c r="B45" s="34" t="s">
        <v>2</v>
      </c>
      <c r="C45" s="34" t="s">
        <v>37</v>
      </c>
      <c r="D45" s="34" t="s">
        <v>58</v>
      </c>
      <c r="E45" s="34" t="s">
        <v>67</v>
      </c>
      <c r="F45" s="35">
        <v>13762.3203125</v>
      </c>
      <c r="G45" s="36">
        <v>82571.7109375</v>
      </c>
    </row>
    <row r="46" spans="1:9" x14ac:dyDescent="0.25">
      <c r="A46" s="34" t="s">
        <v>92</v>
      </c>
      <c r="B46" s="34" t="s">
        <v>2</v>
      </c>
      <c r="C46" s="34" t="s">
        <v>37</v>
      </c>
      <c r="D46" s="34" t="s">
        <v>58</v>
      </c>
      <c r="E46" s="34" t="s">
        <v>25</v>
      </c>
      <c r="F46" s="35">
        <v>71601.958984375</v>
      </c>
      <c r="G46" s="36">
        <v>189650</v>
      </c>
    </row>
    <row r="47" spans="1:9" x14ac:dyDescent="0.25">
      <c r="A47" s="34" t="s">
        <v>92</v>
      </c>
      <c r="B47" s="34" t="s">
        <v>2</v>
      </c>
      <c r="C47" s="34" t="s">
        <v>37</v>
      </c>
      <c r="D47" s="34" t="s">
        <v>58</v>
      </c>
      <c r="E47" s="34" t="s">
        <v>59</v>
      </c>
      <c r="F47" s="35">
        <v>26602.80029296875</v>
      </c>
      <c r="G47" s="36">
        <v>81600.099609375</v>
      </c>
    </row>
    <row r="48" spans="1:9" x14ac:dyDescent="0.25">
      <c r="A48" s="34" t="s">
        <v>92</v>
      </c>
      <c r="B48" s="34" t="s">
        <v>2</v>
      </c>
      <c r="C48" s="34" t="s">
        <v>37</v>
      </c>
      <c r="D48" s="34" t="s">
        <v>60</v>
      </c>
      <c r="E48" s="34" t="s">
        <v>25</v>
      </c>
      <c r="F48" s="35">
        <v>20587.19921875</v>
      </c>
      <c r="G48" s="36">
        <v>54215.8203125</v>
      </c>
    </row>
    <row r="49" spans="1:9" x14ac:dyDescent="0.25">
      <c r="A49" s="34" t="s">
        <v>92</v>
      </c>
      <c r="B49" s="34" t="s">
        <v>2</v>
      </c>
      <c r="C49" s="34" t="s">
        <v>37</v>
      </c>
      <c r="D49" s="34" t="s">
        <v>60</v>
      </c>
      <c r="E49" s="34" t="s">
        <v>68</v>
      </c>
      <c r="F49" s="35">
        <v>23562.599609375</v>
      </c>
      <c r="G49" s="36">
        <v>137533.296875</v>
      </c>
    </row>
    <row r="50" spans="1:9" x14ac:dyDescent="0.25">
      <c r="A50" s="34" t="s">
        <v>92</v>
      </c>
      <c r="B50" s="34" t="s">
        <v>2</v>
      </c>
      <c r="C50" s="34" t="s">
        <v>37</v>
      </c>
      <c r="D50" s="34" t="s">
        <v>60</v>
      </c>
      <c r="E50" s="34" t="s">
        <v>59</v>
      </c>
      <c r="F50" s="35">
        <v>15551.490234375</v>
      </c>
      <c r="G50" s="36">
        <v>36874.171875</v>
      </c>
    </row>
    <row r="51" spans="1:9" ht="15.75" thickBot="1" x14ac:dyDescent="0.3">
      <c r="A51" s="19" t="s">
        <v>94</v>
      </c>
      <c r="B51" s="21"/>
      <c r="C51" s="21"/>
      <c r="D51" s="21"/>
      <c r="E51" s="21"/>
      <c r="F51" s="21">
        <f>SUM(F42:F50)</f>
        <v>275542.669921875</v>
      </c>
      <c r="G51" s="20">
        <f>SUM(G42:G50)</f>
        <v>947913.564453125</v>
      </c>
    </row>
    <row r="52" spans="1:9" x14ac:dyDescent="0.25">
      <c r="A52" s="34" t="s">
        <v>104</v>
      </c>
      <c r="B52" s="34" t="s">
        <v>2</v>
      </c>
      <c r="C52" s="34" t="s">
        <v>37</v>
      </c>
      <c r="D52" s="34" t="s">
        <v>55</v>
      </c>
      <c r="E52" s="34" t="s">
        <v>27</v>
      </c>
      <c r="F52" s="35">
        <v>36788.8994140625</v>
      </c>
      <c r="G52" s="36">
        <v>111342.62890625</v>
      </c>
    </row>
    <row r="53" spans="1:9" x14ac:dyDescent="0.25">
      <c r="A53" s="34" t="s">
        <v>104</v>
      </c>
      <c r="B53" s="34" t="s">
        <v>2</v>
      </c>
      <c r="C53" s="34" t="s">
        <v>37</v>
      </c>
      <c r="D53" s="34" t="s">
        <v>55</v>
      </c>
      <c r="E53" s="34" t="s">
        <v>56</v>
      </c>
      <c r="F53" s="35">
        <v>249.47999572753906</v>
      </c>
      <c r="G53" s="36">
        <v>330</v>
      </c>
    </row>
    <row r="54" spans="1:9" x14ac:dyDescent="0.25">
      <c r="A54" s="34" t="s">
        <v>104</v>
      </c>
      <c r="B54" s="34" t="s">
        <v>2</v>
      </c>
      <c r="C54" s="34" t="s">
        <v>37</v>
      </c>
      <c r="D54" s="34" t="s">
        <v>55</v>
      </c>
      <c r="E54" s="34" t="s">
        <v>22</v>
      </c>
      <c r="F54" s="35">
        <v>313496.1015625</v>
      </c>
      <c r="G54" s="36">
        <v>766927.671875</v>
      </c>
    </row>
    <row r="55" spans="1:9" x14ac:dyDescent="0.25">
      <c r="A55" s="34" t="s">
        <v>104</v>
      </c>
      <c r="B55" s="34" t="s">
        <v>2</v>
      </c>
      <c r="C55" s="34" t="s">
        <v>37</v>
      </c>
      <c r="D55" s="34" t="s">
        <v>57</v>
      </c>
      <c r="E55" s="34" t="s">
        <v>66</v>
      </c>
      <c r="F55" s="35">
        <v>11541</v>
      </c>
      <c r="G55" s="36">
        <v>16004.099609375</v>
      </c>
    </row>
    <row r="56" spans="1:9" x14ac:dyDescent="0.25">
      <c r="A56" s="34" t="s">
        <v>104</v>
      </c>
      <c r="B56" s="34" t="s">
        <v>2</v>
      </c>
      <c r="C56" s="34" t="s">
        <v>37</v>
      </c>
      <c r="D56" s="34" t="s">
        <v>58</v>
      </c>
      <c r="E56" s="34" t="s">
        <v>38</v>
      </c>
      <c r="F56" s="35">
        <v>197630.71215820312</v>
      </c>
      <c r="G56" s="36">
        <v>642997.728515625</v>
      </c>
      <c r="H56" s="49"/>
      <c r="I56" s="49"/>
    </row>
    <row r="57" spans="1:9" x14ac:dyDescent="0.25">
      <c r="A57" s="34" t="s">
        <v>104</v>
      </c>
      <c r="B57" s="34" t="s">
        <v>2</v>
      </c>
      <c r="C57" s="34" t="s">
        <v>37</v>
      </c>
      <c r="D57" s="34" t="s">
        <v>58</v>
      </c>
      <c r="E57" s="34" t="s">
        <v>27</v>
      </c>
      <c r="F57" s="35">
        <v>12168</v>
      </c>
      <c r="G57" s="36">
        <v>24200</v>
      </c>
    </row>
    <row r="58" spans="1:9" x14ac:dyDescent="0.25">
      <c r="A58" s="34" t="s">
        <v>104</v>
      </c>
      <c r="B58" s="34" t="s">
        <v>2</v>
      </c>
      <c r="C58" s="34" t="s">
        <v>37</v>
      </c>
      <c r="D58" s="34" t="s">
        <v>58</v>
      </c>
      <c r="E58" s="34" t="s">
        <v>25</v>
      </c>
      <c r="F58" s="35">
        <v>162347.380859375</v>
      </c>
      <c r="G58" s="36">
        <v>450467.0078125</v>
      </c>
    </row>
    <row r="59" spans="1:9" x14ac:dyDescent="0.25">
      <c r="A59" s="34" t="s">
        <v>104</v>
      </c>
      <c r="B59" s="34" t="s">
        <v>2</v>
      </c>
      <c r="C59" s="34" t="s">
        <v>37</v>
      </c>
      <c r="D59" s="34" t="s">
        <v>58</v>
      </c>
      <c r="E59" s="34" t="s">
        <v>59</v>
      </c>
      <c r="F59" s="35">
        <v>113728.26904296875</v>
      </c>
      <c r="G59" s="36">
        <v>380255.251953125</v>
      </c>
    </row>
    <row r="60" spans="1:9" x14ac:dyDescent="0.25">
      <c r="A60" s="34" t="s">
        <v>104</v>
      </c>
      <c r="B60" s="34" t="s">
        <v>2</v>
      </c>
      <c r="C60" s="34" t="s">
        <v>37</v>
      </c>
      <c r="D60" s="34" t="s">
        <v>60</v>
      </c>
      <c r="E60" s="34" t="s">
        <v>44</v>
      </c>
      <c r="F60" s="35">
        <v>10932.7998046875</v>
      </c>
      <c r="G60" s="36">
        <v>99199.828125</v>
      </c>
    </row>
    <row r="61" spans="1:9" x14ac:dyDescent="0.25">
      <c r="A61" s="34" t="s">
        <v>104</v>
      </c>
      <c r="B61" s="34" t="s">
        <v>2</v>
      </c>
      <c r="C61" s="34" t="s">
        <v>37</v>
      </c>
      <c r="D61" s="34" t="s">
        <v>60</v>
      </c>
      <c r="E61" s="34" t="s">
        <v>25</v>
      </c>
      <c r="F61" s="35">
        <v>44687.240234375</v>
      </c>
      <c r="G61" s="36">
        <v>138944.94140625</v>
      </c>
    </row>
    <row r="62" spans="1:9" x14ac:dyDescent="0.25">
      <c r="A62" s="34" t="s">
        <v>104</v>
      </c>
      <c r="B62" s="34" t="s">
        <v>2</v>
      </c>
      <c r="C62" s="34" t="s">
        <v>37</v>
      </c>
      <c r="D62" s="34" t="s">
        <v>60</v>
      </c>
      <c r="E62" s="34" t="s">
        <v>59</v>
      </c>
      <c r="F62" s="35">
        <v>28625.18994140625</v>
      </c>
      <c r="G62" s="36">
        <v>94049.69921875</v>
      </c>
    </row>
    <row r="63" spans="1:9" ht="15.75" thickBot="1" x14ac:dyDescent="0.3">
      <c r="A63" s="19" t="s">
        <v>107</v>
      </c>
      <c r="B63" s="21"/>
      <c r="C63" s="21"/>
      <c r="D63" s="21"/>
      <c r="E63" s="21"/>
      <c r="F63" s="21">
        <f>SUM(F52:F62)</f>
        <v>932195.07301330566</v>
      </c>
      <c r="G63" s="20">
        <f>SUM(G52:G62)</f>
        <v>2724718.857421875</v>
      </c>
    </row>
    <row r="64" spans="1:9" x14ac:dyDescent="0.25">
      <c r="A64" s="34" t="s">
        <v>109</v>
      </c>
      <c r="B64" s="34" t="s">
        <v>2</v>
      </c>
      <c r="C64" s="34" t="s">
        <v>37</v>
      </c>
      <c r="D64" s="34" t="s">
        <v>55</v>
      </c>
      <c r="E64" s="34" t="s">
        <v>22</v>
      </c>
      <c r="F64" s="35">
        <v>397876</v>
      </c>
      <c r="G64" s="36">
        <v>1495690.5703125</v>
      </c>
    </row>
    <row r="65" spans="1:7" x14ac:dyDescent="0.25">
      <c r="A65" s="34" t="s">
        <v>109</v>
      </c>
      <c r="B65" s="34" t="s">
        <v>2</v>
      </c>
      <c r="C65" s="34" t="s">
        <v>37</v>
      </c>
      <c r="D65" s="34" t="s">
        <v>58</v>
      </c>
      <c r="E65" s="34" t="s">
        <v>38</v>
      </c>
      <c r="F65" s="35">
        <v>173566.04150390625</v>
      </c>
      <c r="G65" s="36">
        <v>667462.564453125</v>
      </c>
    </row>
    <row r="66" spans="1:7" x14ac:dyDescent="0.25">
      <c r="A66" s="34" t="s">
        <v>109</v>
      </c>
      <c r="B66" s="34" t="s">
        <v>2</v>
      </c>
      <c r="C66" s="34" t="s">
        <v>37</v>
      </c>
      <c r="D66" s="34" t="s">
        <v>58</v>
      </c>
      <c r="E66" s="34" t="s">
        <v>67</v>
      </c>
      <c r="F66" s="35">
        <v>6700</v>
      </c>
      <c r="G66" s="36">
        <v>40648.03125</v>
      </c>
    </row>
    <row r="67" spans="1:7" x14ac:dyDescent="0.25">
      <c r="A67" s="34" t="s">
        <v>109</v>
      </c>
      <c r="B67" s="34" t="s">
        <v>2</v>
      </c>
      <c r="C67" s="34" t="s">
        <v>37</v>
      </c>
      <c r="D67" s="34" t="s">
        <v>58</v>
      </c>
      <c r="E67" s="34" t="s">
        <v>25</v>
      </c>
      <c r="F67" s="35">
        <v>205948.0791015625</v>
      </c>
      <c r="G67" s="36">
        <v>556789.076171875</v>
      </c>
    </row>
    <row r="68" spans="1:7" x14ac:dyDescent="0.25">
      <c r="A68" s="34" t="s">
        <v>109</v>
      </c>
      <c r="B68" s="34" t="s">
        <v>2</v>
      </c>
      <c r="C68" s="34" t="s">
        <v>37</v>
      </c>
      <c r="D68" s="34" t="s">
        <v>58</v>
      </c>
      <c r="E68" s="34" t="s">
        <v>68</v>
      </c>
      <c r="F68" s="35">
        <v>8826.48046875</v>
      </c>
      <c r="G68" s="36">
        <v>51241.01171875</v>
      </c>
    </row>
    <row r="69" spans="1:7" x14ac:dyDescent="0.25">
      <c r="A69" s="34" t="s">
        <v>109</v>
      </c>
      <c r="B69" s="34" t="s">
        <v>2</v>
      </c>
      <c r="C69" s="34" t="s">
        <v>37</v>
      </c>
      <c r="D69" s="34" t="s">
        <v>58</v>
      </c>
      <c r="E69" s="34" t="s">
        <v>59</v>
      </c>
      <c r="F69" s="35">
        <v>59697.849609375</v>
      </c>
      <c r="G69" s="36">
        <v>173840.7421875</v>
      </c>
    </row>
    <row r="70" spans="1:7" x14ac:dyDescent="0.25">
      <c r="A70" s="34" t="s">
        <v>109</v>
      </c>
      <c r="B70" s="34" t="s">
        <v>2</v>
      </c>
      <c r="C70" s="34" t="s">
        <v>37</v>
      </c>
      <c r="D70" s="34" t="s">
        <v>60</v>
      </c>
      <c r="E70" s="34" t="s">
        <v>25</v>
      </c>
      <c r="F70" s="35">
        <v>13455.2998046875</v>
      </c>
      <c r="G70" s="36">
        <v>49127.19921875</v>
      </c>
    </row>
    <row r="71" spans="1:7" x14ac:dyDescent="0.25">
      <c r="A71" s="34" t="s">
        <v>109</v>
      </c>
      <c r="B71" s="34" t="s">
        <v>2</v>
      </c>
      <c r="C71" s="34" t="s">
        <v>37</v>
      </c>
      <c r="D71" s="34" t="s">
        <v>60</v>
      </c>
      <c r="E71" s="34" t="s">
        <v>59</v>
      </c>
      <c r="F71" s="35">
        <v>12775.7802734375</v>
      </c>
      <c r="G71" s="36">
        <v>32115.400390625</v>
      </c>
    </row>
    <row r="72" spans="1:7" ht="15.75" thickBot="1" x14ac:dyDescent="0.3">
      <c r="A72" s="19" t="s">
        <v>111</v>
      </c>
      <c r="B72" s="21"/>
      <c r="C72" s="21"/>
      <c r="D72" s="21"/>
      <c r="E72" s="21"/>
      <c r="F72" s="21">
        <f>SUM(F64:F71)</f>
        <v>878845.53076171875</v>
      </c>
      <c r="G72" s="20">
        <f>SUM(G64:G71)</f>
        <v>3066914.595703125</v>
      </c>
    </row>
    <row r="73" spans="1:7" ht="16.5" thickBot="1" x14ac:dyDescent="0.3">
      <c r="A73" s="17" t="s">
        <v>0</v>
      </c>
      <c r="B73" s="17"/>
      <c r="C73" s="17"/>
      <c r="D73" s="17"/>
      <c r="E73" s="17"/>
      <c r="F73" s="17">
        <f>SUM(F72,F63,F51,F41,F29,F22)</f>
        <v>3013287.8669586182</v>
      </c>
      <c r="G73" s="30">
        <f>SUM(G72,G63,G51,G41,G29,G22)</f>
        <v>9832623.5913085938</v>
      </c>
    </row>
    <row r="75" spans="1:7" x14ac:dyDescent="0.25">
      <c r="A75" t="s">
        <v>78</v>
      </c>
    </row>
  </sheetData>
  <sortState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1" bestFit="1" customWidth="1"/>
  </cols>
  <sheetData>
    <row r="1" spans="1:7" x14ac:dyDescent="0.25">
      <c r="A1" s="40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62" t="str">
        <f>Consolidado!A9</f>
        <v>“Año de la innovación y Competitividad”</v>
      </c>
      <c r="B9" s="62"/>
      <c r="C9" s="62"/>
      <c r="D9" s="62"/>
      <c r="E9" s="62"/>
      <c r="F9" s="62"/>
      <c r="G9" s="62"/>
    </row>
    <row r="10" spans="1:7" ht="15.75" thickBot="1" x14ac:dyDescent="0.3">
      <c r="A10" s="63" t="s">
        <v>40</v>
      </c>
      <c r="B10" s="60"/>
      <c r="C10" s="60"/>
      <c r="D10" s="60"/>
      <c r="E10" s="60"/>
      <c r="F10" s="60"/>
      <c r="G10" s="64"/>
    </row>
    <row r="11" spans="1:7" ht="15.75" thickBot="1" x14ac:dyDescent="0.3">
      <c r="A11" s="2" t="s">
        <v>4</v>
      </c>
      <c r="B11" s="37" t="s">
        <v>5</v>
      </c>
      <c r="C11" s="37" t="s">
        <v>6</v>
      </c>
      <c r="D11" s="37" t="s">
        <v>13</v>
      </c>
      <c r="E11" s="37" t="s">
        <v>20</v>
      </c>
      <c r="F11" s="38" t="s">
        <v>7</v>
      </c>
      <c r="G11" s="39" t="s">
        <v>8</v>
      </c>
    </row>
    <row r="12" spans="1:7" x14ac:dyDescent="0.25">
      <c r="A12" s="34"/>
      <c r="B12" s="34"/>
      <c r="C12" s="34"/>
      <c r="D12" s="34"/>
      <c r="E12" s="34"/>
      <c r="F12" s="47"/>
      <c r="G12" s="48"/>
    </row>
    <row r="13" spans="1:7" x14ac:dyDescent="0.25">
      <c r="A13" s="41"/>
      <c r="B13" s="42"/>
      <c r="C13" s="42"/>
      <c r="D13" s="42"/>
      <c r="E13" s="42"/>
      <c r="F13" s="42"/>
      <c r="G13" s="43"/>
    </row>
    <row r="14" spans="1:7" x14ac:dyDescent="0.25">
      <c r="A14" s="34"/>
      <c r="B14" s="34"/>
      <c r="C14" s="34"/>
      <c r="D14" s="34"/>
      <c r="E14" s="34"/>
      <c r="F14" s="35"/>
      <c r="G14" s="36"/>
    </row>
    <row r="15" spans="1:7" ht="15.75" thickBot="1" x14ac:dyDescent="0.3">
      <c r="A15" s="41"/>
      <c r="B15" s="42"/>
      <c r="C15" s="42"/>
      <c r="D15" s="42"/>
      <c r="E15" s="42"/>
      <c r="F15" s="42"/>
      <c r="G15" s="43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Rosayddel</cp:lastModifiedBy>
  <cp:lastPrinted>2019-04-09T19:27:39Z</cp:lastPrinted>
  <dcterms:created xsi:type="dcterms:W3CDTF">2013-05-27T12:29:06Z</dcterms:created>
  <dcterms:modified xsi:type="dcterms:W3CDTF">2019-07-24T12:29:53Z</dcterms:modified>
</cp:coreProperties>
</file>