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distica\Desktop\"/>
    </mc:Choice>
  </mc:AlternateContent>
  <bookViews>
    <workbookView xWindow="0" yWindow="0" windowWidth="20490" windowHeight="7155"/>
  </bookViews>
  <sheets>
    <sheet name="Consolidado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D33" i="1" s="1"/>
  <c r="C30" i="1"/>
  <c r="C33" i="1" s="1"/>
  <c r="B30" i="1"/>
  <c r="B33" i="1" s="1"/>
  <c r="B34" i="1" s="1"/>
  <c r="C29" i="1"/>
  <c r="B29" i="1"/>
  <c r="E27" i="1"/>
  <c r="D27" i="1"/>
  <c r="C27" i="1"/>
  <c r="B27" i="1"/>
  <c r="E26" i="1"/>
  <c r="D26" i="1"/>
  <c r="C26" i="1"/>
  <c r="B26" i="1"/>
  <c r="E25" i="1"/>
  <c r="E28" i="1" s="1"/>
  <c r="D25" i="1"/>
  <c r="D28" i="1" s="1"/>
  <c r="C25" i="1"/>
  <c r="C28" i="1" s="1"/>
  <c r="B25" i="1"/>
  <c r="B28" i="1" s="1"/>
  <c r="E22" i="1"/>
  <c r="D22" i="1"/>
  <c r="C22" i="1"/>
  <c r="B22" i="1"/>
  <c r="E21" i="1"/>
  <c r="D21" i="1"/>
  <c r="C21" i="1"/>
  <c r="B21" i="1"/>
  <c r="E20" i="1"/>
  <c r="E23" i="1" s="1"/>
  <c r="D20" i="1"/>
  <c r="D23" i="1" s="1"/>
  <c r="C20" i="1"/>
  <c r="C23" i="1" s="1"/>
  <c r="B20" i="1"/>
  <c r="B23" i="1" s="1"/>
  <c r="E17" i="1"/>
  <c r="D17" i="1"/>
  <c r="C17" i="1"/>
  <c r="B17" i="1"/>
  <c r="E16" i="1"/>
  <c r="D16" i="1"/>
  <c r="C16" i="1"/>
  <c r="B16" i="1"/>
  <c r="E15" i="1"/>
  <c r="E18" i="1" s="1"/>
  <c r="D15" i="1"/>
  <c r="D18" i="1" s="1"/>
  <c r="C15" i="1"/>
  <c r="C18" i="1" s="1"/>
  <c r="B15" i="1"/>
  <c r="B18" i="1" s="1"/>
  <c r="A10" i="1"/>
  <c r="C34" i="1" l="1"/>
  <c r="D34" i="1"/>
  <c r="E34" i="1"/>
</calcChain>
</file>

<file path=xl/sharedStrings.xml><?xml version="1.0" encoding="utf-8"?>
<sst xmlns="http://schemas.openxmlformats.org/spreadsheetml/2006/main" count="40" uniqueCount="37">
  <si>
    <t>República Dominicana</t>
  </si>
  <si>
    <t>Ministerio de Agricultura</t>
  </si>
  <si>
    <t>Dirección General de Ganadería</t>
  </si>
  <si>
    <t>Dirección de Fomento y Extensión Pecuaria</t>
  </si>
  <si>
    <t>Producción de Productos Pecuarios   Año 2019.</t>
  </si>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</sst>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2" xfId="0" applyFont="1" applyBorder="1"/>
    <xf numFmtId="164" fontId="8" fillId="0" borderId="2" xfId="1" applyNumberFormat="1" applyFont="1" applyBorder="1"/>
    <xf numFmtId="164" fontId="0" fillId="0" borderId="0" xfId="1" applyNumberFormat="1" applyFont="1" applyFill="1" applyBorder="1"/>
    <xf numFmtId="0" fontId="6" fillId="4" borderId="2" xfId="0" applyFont="1" applyFill="1" applyBorder="1"/>
    <xf numFmtId="164" fontId="6" fillId="4" borderId="2" xfId="1" applyNumberFormat="1" applyFont="1" applyFill="1" applyBorder="1"/>
    <xf numFmtId="164" fontId="6" fillId="0" borderId="0" xfId="1" applyNumberFormat="1" applyFont="1" applyFill="1" applyBorder="1"/>
    <xf numFmtId="0" fontId="6" fillId="3" borderId="2" xfId="0" applyFont="1" applyFill="1" applyBorder="1"/>
    <xf numFmtId="164" fontId="6" fillId="3" borderId="2" xfId="1" applyNumberFormat="1" applyFont="1" applyFill="1" applyBorder="1"/>
    <xf numFmtId="43" fontId="0" fillId="0" borderId="0" xfId="1" applyFont="1"/>
    <xf numFmtId="43" fontId="0" fillId="0" borderId="0" xfId="0" applyNumberFormat="1"/>
    <xf numFmtId="0" fontId="6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2</xdr:col>
      <xdr:colOff>657225</xdr:colOff>
      <xdr:row>5</xdr:row>
      <xdr:rowOff>9525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6925" y="85725"/>
          <a:ext cx="819150" cy="8763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s%20Mensuales/Producci&#243;n%20por%20me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9">
          <cell r="A9" t="str">
            <v>“Año de la Innovación y la Competitividad”</v>
          </cell>
        </row>
        <row r="14">
          <cell r="D14">
            <v>80408981.132075474</v>
          </cell>
        </row>
        <row r="15">
          <cell r="D15">
            <v>67899154.716981128</v>
          </cell>
        </row>
        <row r="16">
          <cell r="D16">
            <v>73848843.396226406</v>
          </cell>
        </row>
        <row r="18">
          <cell r="D18">
            <v>69816667.924528301</v>
          </cell>
        </row>
        <row r="19">
          <cell r="D19">
            <v>68647971.698113203</v>
          </cell>
        </row>
        <row r="20">
          <cell r="D20">
            <v>67275012.264150947</v>
          </cell>
        </row>
        <row r="22">
          <cell r="D22">
            <v>73145339.622641504</v>
          </cell>
        </row>
        <row r="23">
          <cell r="D23">
            <v>78201147.169811323</v>
          </cell>
        </row>
        <row r="24">
          <cell r="D24">
            <v>74412224.52830188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1">
        <row r="14">
          <cell r="D14">
            <v>20607.5</v>
          </cell>
        </row>
        <row r="15">
          <cell r="D15">
            <v>55310</v>
          </cell>
        </row>
        <row r="16">
          <cell r="D16">
            <v>138500</v>
          </cell>
        </row>
        <row r="18">
          <cell r="D18">
            <v>188087.5</v>
          </cell>
        </row>
        <row r="19">
          <cell r="D19">
            <v>75540</v>
          </cell>
        </row>
        <row r="20">
          <cell r="D20">
            <v>79205</v>
          </cell>
        </row>
        <row r="22">
          <cell r="D22">
            <v>87105</v>
          </cell>
        </row>
        <row r="23">
          <cell r="D23">
            <v>91380</v>
          </cell>
        </row>
        <row r="24">
          <cell r="D24">
            <v>35462.5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2">
        <row r="14">
          <cell r="D14">
            <v>5129455.1950816121</v>
          </cell>
        </row>
        <row r="15">
          <cell r="D15">
            <v>4699988.1366932075</v>
          </cell>
        </row>
        <row r="16">
          <cell r="D16">
            <v>4857641.7141780471</v>
          </cell>
        </row>
        <row r="18">
          <cell r="D18">
            <v>4702159.1218361603</v>
          </cell>
        </row>
        <row r="19">
          <cell r="D19">
            <v>5313437.6373875597</v>
          </cell>
        </row>
        <row r="20">
          <cell r="D20">
            <v>5089662.8727346314</v>
          </cell>
        </row>
        <row r="22">
          <cell r="D22">
            <v>4923607.282674687</v>
          </cell>
        </row>
        <row r="23">
          <cell r="D23">
            <v>5154424.6615384612</v>
          </cell>
        </row>
        <row r="24">
          <cell r="D24">
            <v>5525045.883083622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3">
        <row r="14">
          <cell r="D14">
            <v>5146385.5877105445</v>
          </cell>
        </row>
        <row r="15">
          <cell r="D15">
            <v>6117895.1586077595</v>
          </cell>
        </row>
        <row r="16">
          <cell r="D16">
            <v>6370911.5788200432</v>
          </cell>
        </row>
        <row r="18">
          <cell r="D18">
            <v>6228860.8666727142</v>
          </cell>
        </row>
        <row r="19">
          <cell r="D19">
            <v>7423773.0200489881</v>
          </cell>
        </row>
        <row r="20">
          <cell r="D20">
            <v>6091682.5425625211</v>
          </cell>
        </row>
        <row r="22">
          <cell r="D22">
            <v>6121738.6373945381</v>
          </cell>
        </row>
        <row r="23">
          <cell r="D23">
            <v>7429454.3227796433</v>
          </cell>
        </row>
        <row r="24">
          <cell r="D24">
            <v>8358052.1485379003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1"/>
  <sheetViews>
    <sheetView tabSelected="1" workbookViewId="0">
      <selection activeCell="I8" sqref="I8"/>
    </sheetView>
  </sheetViews>
  <sheetFormatPr baseColWidth="10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7" max="7" width="14.42578125" customWidth="1"/>
  </cols>
  <sheetData>
    <row r="6" spans="1:6" x14ac:dyDescent="0.25">
      <c r="A6" s="28" t="s">
        <v>0</v>
      </c>
      <c r="B6" s="28"/>
      <c r="C6" s="28"/>
      <c r="D6" s="28"/>
      <c r="E6" s="28"/>
    </row>
    <row r="7" spans="1:6" ht="18.75" x14ac:dyDescent="0.3">
      <c r="A7" s="29" t="s">
        <v>1</v>
      </c>
      <c r="B7" s="29"/>
      <c r="C7" s="29"/>
      <c r="D7" s="29"/>
      <c r="E7" s="29"/>
    </row>
    <row r="8" spans="1:6" ht="19.5" x14ac:dyDescent="0.35">
      <c r="A8" s="30" t="s">
        <v>2</v>
      </c>
      <c r="B8" s="30"/>
      <c r="C8" s="30"/>
      <c r="D8" s="30"/>
      <c r="E8" s="30"/>
    </row>
    <row r="9" spans="1:6" ht="19.5" x14ac:dyDescent="0.35">
      <c r="A9" s="30" t="s">
        <v>3</v>
      </c>
      <c r="B9" s="30"/>
      <c r="C9" s="30"/>
      <c r="D9" s="30"/>
      <c r="E9" s="30"/>
    </row>
    <row r="10" spans="1:6" ht="19.5" x14ac:dyDescent="0.35">
      <c r="A10" s="30" t="str">
        <f>[1]Leche!A9</f>
        <v>“Año de la Innovación y la Competitividad”</v>
      </c>
      <c r="B10" s="30"/>
      <c r="C10" s="30"/>
      <c r="D10" s="30"/>
      <c r="E10" s="30"/>
    </row>
    <row r="11" spans="1:6" ht="19.5" x14ac:dyDescent="0.35">
      <c r="A11" s="31" t="s">
        <v>4</v>
      </c>
      <c r="B11" s="31"/>
      <c r="C11" s="31"/>
      <c r="D11" s="31"/>
      <c r="E11" s="31"/>
    </row>
    <row r="12" spans="1:6" ht="15.75" x14ac:dyDescent="0.25">
      <c r="A12" s="1"/>
      <c r="B12" s="1"/>
      <c r="C12" s="22" t="s">
        <v>5</v>
      </c>
      <c r="D12" s="23"/>
      <c r="E12" s="24" t="s">
        <v>6</v>
      </c>
    </row>
    <row r="13" spans="1:6" ht="18.75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5"/>
      <c r="F13" s="3"/>
    </row>
    <row r="14" spans="1:6" ht="15.75" x14ac:dyDescent="0.25">
      <c r="A14" s="4" t="s">
        <v>11</v>
      </c>
      <c r="B14" s="4" t="s">
        <v>12</v>
      </c>
      <c r="C14" s="26" t="s">
        <v>13</v>
      </c>
      <c r="D14" s="26"/>
      <c r="E14" s="26"/>
      <c r="F14" s="5"/>
    </row>
    <row r="15" spans="1:6" ht="15.75" x14ac:dyDescent="0.25">
      <c r="A15" s="6" t="s">
        <v>14</v>
      </c>
      <c r="B15" s="7">
        <f>[1]Leche!D14</f>
        <v>80408981.132075474</v>
      </c>
      <c r="C15" s="7">
        <f>'[1]Carne Bovina'!D14</f>
        <v>5129455.1950816121</v>
      </c>
      <c r="D15" s="7">
        <f>'[1]Carne cerdo'!D14</f>
        <v>5146385.5877105445</v>
      </c>
      <c r="E15" s="7">
        <f>[1]Miel!D14</f>
        <v>20607.5</v>
      </c>
      <c r="F15" s="8"/>
    </row>
    <row r="16" spans="1:6" ht="15.75" x14ac:dyDescent="0.25">
      <c r="A16" s="6" t="s">
        <v>15</v>
      </c>
      <c r="B16" s="7">
        <f>[1]Leche!D15</f>
        <v>67899154.716981128</v>
      </c>
      <c r="C16" s="7">
        <f>'[1]Carne Bovina'!D15</f>
        <v>4699988.1366932075</v>
      </c>
      <c r="D16" s="7">
        <f>'[1]Carne cerdo'!D15</f>
        <v>6117895.1586077595</v>
      </c>
      <c r="E16" s="7">
        <f>[1]Miel!D15</f>
        <v>55310</v>
      </c>
      <c r="F16" s="8"/>
    </row>
    <row r="17" spans="1:7" ht="15.75" x14ac:dyDescent="0.25">
      <c r="A17" s="6" t="s">
        <v>16</v>
      </c>
      <c r="B17" s="7">
        <f>[1]Leche!D16</f>
        <v>73848843.396226406</v>
      </c>
      <c r="C17" s="7">
        <f>'[1]Carne Bovina'!D16</f>
        <v>4857641.7141780471</v>
      </c>
      <c r="D17" s="7">
        <f>'[1]Carne cerdo'!D16</f>
        <v>6370911.5788200432</v>
      </c>
      <c r="E17" s="7">
        <f>[1]Miel!D16</f>
        <v>138500</v>
      </c>
      <c r="F17" s="8"/>
    </row>
    <row r="18" spans="1:7" ht="15.75" x14ac:dyDescent="0.25">
      <c r="A18" s="9" t="s">
        <v>17</v>
      </c>
      <c r="B18" s="10">
        <f>SUM(B15:B17)</f>
        <v>222156979.24528301</v>
      </c>
      <c r="C18" s="10">
        <f t="shared" ref="C18:E18" si="0">SUM(C15:C17)</f>
        <v>14687085.045952868</v>
      </c>
      <c r="D18" s="10">
        <f t="shared" si="0"/>
        <v>17635192.325138345</v>
      </c>
      <c r="E18" s="10">
        <f t="shared" si="0"/>
        <v>214417.5</v>
      </c>
      <c r="F18" s="11"/>
    </row>
    <row r="19" spans="1:7" ht="15.75" x14ac:dyDescent="0.25">
      <c r="A19" s="12" t="s">
        <v>18</v>
      </c>
      <c r="B19" s="13"/>
      <c r="C19" s="13"/>
      <c r="D19" s="13"/>
      <c r="E19" s="13"/>
      <c r="F19" s="11"/>
    </row>
    <row r="20" spans="1:7" ht="15.75" x14ac:dyDescent="0.25">
      <c r="A20" s="6" t="s">
        <v>19</v>
      </c>
      <c r="B20" s="7">
        <f>[1]Leche!D18</f>
        <v>69816667.924528301</v>
      </c>
      <c r="C20" s="7">
        <f>'[1]Carne Bovina'!D18</f>
        <v>4702159.1218361603</v>
      </c>
      <c r="D20" s="7">
        <f>'[1]Carne cerdo'!D18</f>
        <v>6228860.8666727142</v>
      </c>
      <c r="E20" s="7">
        <f>[1]Miel!D18</f>
        <v>188087.5</v>
      </c>
      <c r="F20" s="8"/>
      <c r="G20" s="14"/>
    </row>
    <row r="21" spans="1:7" ht="15.75" x14ac:dyDescent="0.25">
      <c r="A21" s="6" t="s">
        <v>20</v>
      </c>
      <c r="B21" s="7">
        <f>[1]Leche!D19</f>
        <v>68647971.698113203</v>
      </c>
      <c r="C21" s="7">
        <f>'[1]Carne Bovina'!D19</f>
        <v>5313437.6373875597</v>
      </c>
      <c r="D21" s="7">
        <f>'[1]Carne cerdo'!D19</f>
        <v>7423773.0200489881</v>
      </c>
      <c r="E21" s="7">
        <f>[1]Miel!D19</f>
        <v>75540</v>
      </c>
      <c r="F21" s="8"/>
      <c r="G21" s="14"/>
    </row>
    <row r="22" spans="1:7" ht="15.75" x14ac:dyDescent="0.25">
      <c r="A22" s="6" t="s">
        <v>21</v>
      </c>
      <c r="B22" s="7">
        <f>[1]Leche!D20</f>
        <v>67275012.264150947</v>
      </c>
      <c r="C22" s="7">
        <f>'[1]Carne Bovina'!D20</f>
        <v>5089662.8727346314</v>
      </c>
      <c r="D22" s="7">
        <f>'[1]Carne cerdo'!D20</f>
        <v>6091682.5425625211</v>
      </c>
      <c r="E22" s="7">
        <f>[1]Miel!D20</f>
        <v>79205</v>
      </c>
      <c r="F22" s="8"/>
      <c r="G22" s="15"/>
    </row>
    <row r="23" spans="1:7" ht="15.75" x14ac:dyDescent="0.25">
      <c r="A23" s="9" t="s">
        <v>17</v>
      </c>
      <c r="B23" s="10">
        <f>SUM(B20:B22)</f>
        <v>205739651.88679245</v>
      </c>
      <c r="C23" s="10">
        <f t="shared" ref="C23:E23" si="1">SUM(C20:C22)</f>
        <v>15105259.631958351</v>
      </c>
      <c r="D23" s="10">
        <f t="shared" si="1"/>
        <v>19744316.429284222</v>
      </c>
      <c r="E23" s="10">
        <f t="shared" si="1"/>
        <v>342832.5</v>
      </c>
      <c r="F23" s="8"/>
    </row>
    <row r="24" spans="1:7" ht="15.75" x14ac:dyDescent="0.25">
      <c r="A24" s="12" t="s">
        <v>22</v>
      </c>
      <c r="B24" s="13"/>
      <c r="C24" s="13"/>
      <c r="D24" s="13"/>
      <c r="E24" s="13"/>
      <c r="F24" s="8"/>
    </row>
    <row r="25" spans="1:7" ht="15.75" x14ac:dyDescent="0.25">
      <c r="A25" s="6" t="s">
        <v>23</v>
      </c>
      <c r="B25" s="7">
        <f>[1]Leche!D22</f>
        <v>73145339.622641504</v>
      </c>
      <c r="C25" s="7">
        <f>'[1]Carne Bovina'!D22</f>
        <v>4923607.282674687</v>
      </c>
      <c r="D25" s="7">
        <f>'[1]Carne cerdo'!D22</f>
        <v>6121738.6373945381</v>
      </c>
      <c r="E25" s="7">
        <f>[1]Miel!D22</f>
        <v>87105</v>
      </c>
      <c r="F25" s="8"/>
    </row>
    <row r="26" spans="1:7" ht="15.75" x14ac:dyDescent="0.25">
      <c r="A26" s="6" t="s">
        <v>24</v>
      </c>
      <c r="B26" s="7">
        <f>[1]Leche!D23</f>
        <v>78201147.169811323</v>
      </c>
      <c r="C26" s="7">
        <f>'[1]Carne Bovina'!D23</f>
        <v>5154424.6615384612</v>
      </c>
      <c r="D26" s="7">
        <f>'[1]Carne cerdo'!D23</f>
        <v>7429454.3227796433</v>
      </c>
      <c r="E26" s="7">
        <f>[1]Miel!D23</f>
        <v>91380</v>
      </c>
      <c r="F26" s="8"/>
    </row>
    <row r="27" spans="1:7" ht="15.75" x14ac:dyDescent="0.25">
      <c r="A27" s="6" t="s">
        <v>25</v>
      </c>
      <c r="B27" s="7">
        <f>[1]Leche!D24</f>
        <v>74412224.52830188</v>
      </c>
      <c r="C27" s="7">
        <f>'[1]Carne Bovina'!D24</f>
        <v>5525045.883083622</v>
      </c>
      <c r="D27" s="7">
        <f>'[1]Carne cerdo'!D24</f>
        <v>8358052.1485379003</v>
      </c>
      <c r="E27" s="7">
        <f>[1]Miel!D24</f>
        <v>35462.5</v>
      </c>
      <c r="F27" s="8"/>
    </row>
    <row r="28" spans="1:7" ht="15.75" x14ac:dyDescent="0.25">
      <c r="A28" s="9" t="s">
        <v>17</v>
      </c>
      <c r="B28" s="10">
        <f>SUM(B25:B27)</f>
        <v>225758711.32075471</v>
      </c>
      <c r="C28" s="10">
        <f t="shared" ref="C28:E28" si="2">SUM(C25:C27)</f>
        <v>15603077.827296771</v>
      </c>
      <c r="D28" s="10">
        <f t="shared" si="2"/>
        <v>21909245.108712081</v>
      </c>
      <c r="E28" s="10">
        <f t="shared" si="2"/>
        <v>213947.5</v>
      </c>
      <c r="F28" s="8"/>
    </row>
    <row r="29" spans="1:7" ht="15.75" x14ac:dyDescent="0.25">
      <c r="A29" s="12" t="s">
        <v>26</v>
      </c>
      <c r="B29" s="13" t="str">
        <f>IF([2]Leche!B28="","",[2]Leche!D28)</f>
        <v/>
      </c>
      <c r="C29" s="13" t="str">
        <f>IF('[2]Carne Bovina'!B28="","",'[2]Carne Bovina'!D28)</f>
        <v/>
      </c>
      <c r="D29" s="13"/>
      <c r="E29" s="13"/>
      <c r="F29" s="8"/>
    </row>
    <row r="30" spans="1:7" ht="15.75" x14ac:dyDescent="0.25">
      <c r="A30" s="6" t="s">
        <v>27</v>
      </c>
      <c r="B30" s="7" t="str">
        <f>[1]Leche!D26</f>
        <v/>
      </c>
      <c r="C30" s="7" t="str">
        <f>'[1]Carne Bovina'!D26</f>
        <v/>
      </c>
      <c r="D30" s="7" t="str">
        <f>'[1]Carne cerdo'!D26</f>
        <v/>
      </c>
      <c r="E30" s="7" t="str">
        <f>[1]Miel!D26</f>
        <v/>
      </c>
      <c r="F30" s="8"/>
    </row>
    <row r="31" spans="1:7" ht="15.75" x14ac:dyDescent="0.25">
      <c r="A31" s="6" t="s">
        <v>28</v>
      </c>
      <c r="B31" s="7" t="str">
        <f>[1]Leche!D27</f>
        <v/>
      </c>
      <c r="C31" s="7" t="str">
        <f>'[1]Carne Bovina'!D27</f>
        <v/>
      </c>
      <c r="D31" s="7" t="str">
        <f>'[1]Carne cerdo'!D27</f>
        <v/>
      </c>
      <c r="E31" s="7" t="str">
        <f>[1]Miel!D27</f>
        <v/>
      </c>
      <c r="F31" s="8"/>
    </row>
    <row r="32" spans="1:7" ht="15.75" x14ac:dyDescent="0.25">
      <c r="A32" s="6" t="s">
        <v>29</v>
      </c>
      <c r="B32" s="7" t="str">
        <f>[1]Leche!D28</f>
        <v/>
      </c>
      <c r="C32" s="7" t="str">
        <f>'[1]Carne Bovina'!D28</f>
        <v/>
      </c>
      <c r="D32" s="7" t="str">
        <f>'[1]Carne cerdo'!D28</f>
        <v/>
      </c>
      <c r="E32" s="7" t="str">
        <f>[1]Miel!D28</f>
        <v/>
      </c>
      <c r="F32" s="8"/>
    </row>
    <row r="33" spans="1:6" ht="15.75" x14ac:dyDescent="0.25">
      <c r="A33" s="16" t="s">
        <v>17</v>
      </c>
      <c r="B33" s="10">
        <f>SUM(B30:B32)</f>
        <v>0</v>
      </c>
      <c r="C33" s="10">
        <f t="shared" ref="C33:E33" si="3">SUM(C30:C32)</f>
        <v>0</v>
      </c>
      <c r="D33" s="10">
        <f t="shared" si="3"/>
        <v>0</v>
      </c>
      <c r="E33" s="10">
        <f t="shared" si="3"/>
        <v>0</v>
      </c>
      <c r="F33" s="8"/>
    </row>
    <row r="34" spans="1:6" ht="15.75" x14ac:dyDescent="0.25">
      <c r="A34" s="17" t="s">
        <v>30</v>
      </c>
      <c r="B34" s="18">
        <f>B33+B28+B23+B18</f>
        <v>653655342.4528302</v>
      </c>
      <c r="C34" s="18">
        <f t="shared" ref="C34:E34" si="4">C33+C28+C23+C18</f>
        <v>45395422.505207986</v>
      </c>
      <c r="D34" s="18">
        <f t="shared" si="4"/>
        <v>59288753.863134652</v>
      </c>
      <c r="E34" s="18">
        <f t="shared" si="4"/>
        <v>771197.5</v>
      </c>
      <c r="F34" s="8"/>
    </row>
    <row r="36" spans="1:6" ht="30" customHeight="1" x14ac:dyDescent="0.25">
      <c r="A36" s="27" t="s">
        <v>31</v>
      </c>
      <c r="B36" s="27"/>
      <c r="C36" s="27"/>
      <c r="D36" s="27"/>
      <c r="E36" s="27"/>
      <c r="F36" s="19"/>
    </row>
    <row r="37" spans="1:6" ht="45.75" customHeight="1" x14ac:dyDescent="0.25">
      <c r="A37" s="27" t="s">
        <v>32</v>
      </c>
      <c r="B37" s="27"/>
      <c r="C37" s="27"/>
      <c r="D37" s="27"/>
      <c r="E37" s="27"/>
    </row>
    <row r="38" spans="1:6" ht="45.75" customHeight="1" x14ac:dyDescent="0.25">
      <c r="A38" s="20" t="s">
        <v>33</v>
      </c>
      <c r="B38" s="20"/>
      <c r="C38" s="20"/>
      <c r="D38" s="20"/>
      <c r="E38" s="20"/>
    </row>
    <row r="39" spans="1:6" ht="30" customHeight="1" x14ac:dyDescent="0.25">
      <c r="A39" s="20" t="s">
        <v>34</v>
      </c>
      <c r="B39" s="20"/>
      <c r="C39" s="20"/>
      <c r="D39" s="20"/>
      <c r="E39" s="20"/>
    </row>
    <row r="40" spans="1:6" x14ac:dyDescent="0.25">
      <c r="A40" s="20" t="s">
        <v>35</v>
      </c>
      <c r="B40" s="20"/>
      <c r="C40" s="20"/>
      <c r="D40" s="20"/>
      <c r="E40" s="20"/>
    </row>
    <row r="41" spans="1:6" x14ac:dyDescent="0.25">
      <c r="A41" s="21" t="s">
        <v>36</v>
      </c>
      <c r="B41" s="21"/>
      <c r="C41" s="21"/>
      <c r="D41" s="21"/>
    </row>
  </sheetData>
  <mergeCells count="15">
    <mergeCell ref="A11:E11"/>
    <mergeCell ref="A6:E6"/>
    <mergeCell ref="A7:E7"/>
    <mergeCell ref="A8:E8"/>
    <mergeCell ref="A9:E9"/>
    <mergeCell ref="A10:E10"/>
    <mergeCell ref="A39:E39"/>
    <mergeCell ref="A40:E40"/>
    <mergeCell ref="A41:D41"/>
    <mergeCell ref="C12:D12"/>
    <mergeCell ref="E12:E13"/>
    <mergeCell ref="C14:E14"/>
    <mergeCell ref="A36:E36"/>
    <mergeCell ref="A37:E37"/>
    <mergeCell ref="A38:E3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2019-10-09T18:57:41Z</dcterms:created>
  <dcterms:modified xsi:type="dcterms:W3CDTF">2019-10-11T17:10:19Z</dcterms:modified>
</cp:coreProperties>
</file>